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
    </mc:Choice>
  </mc:AlternateContent>
  <bookViews>
    <workbookView xWindow="0" yWindow="0" windowWidth="21990" windowHeight="11085"/>
  </bookViews>
  <sheets>
    <sheet name="PHOBOS 21 Configurateur 2024" sheetId="6" r:id="rId1"/>
  </sheets>
  <definedNames>
    <definedName name="_xlnm.Print_Area" localSheetId="0">'PHOBOS 21 Configurateur 2024'!$A$1:$H$317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6" i="6" l="1"/>
  <c r="H196" i="6" s="1"/>
  <c r="G151" i="6"/>
  <c r="H151" i="6" s="1"/>
  <c r="G138" i="6"/>
  <c r="H138" i="6" s="1"/>
  <c r="G137" i="6"/>
  <c r="H137" i="6" s="1"/>
  <c r="G136" i="6"/>
  <c r="H136" i="6" s="1"/>
  <c r="G134" i="6"/>
  <c r="H134" i="6" s="1"/>
  <c r="G218" i="6"/>
  <c r="H218" i="6" s="1"/>
  <c r="G217" i="6"/>
  <c r="H217" i="6" s="1"/>
  <c r="G216" i="6"/>
  <c r="H216" i="6" s="1"/>
  <c r="G215" i="6"/>
  <c r="H215" i="6" s="1"/>
  <c r="G214" i="6"/>
  <c r="H214" i="6" s="1"/>
  <c r="G212" i="6"/>
  <c r="H212" i="6" s="1"/>
  <c r="G211" i="6"/>
  <c r="H211" i="6" s="1"/>
  <c r="G198" i="6"/>
  <c r="H198" i="6" s="1"/>
  <c r="G199" i="6"/>
  <c r="H199" i="6" s="1"/>
  <c r="G200" i="6"/>
  <c r="H200" i="6" s="1"/>
  <c r="G201" i="6"/>
  <c r="H201" i="6" s="1"/>
  <c r="G202" i="6"/>
  <c r="H202" i="6" s="1"/>
  <c r="G203" i="6"/>
  <c r="H203" i="6" s="1"/>
  <c r="G204" i="6"/>
  <c r="H204" i="6" s="1"/>
  <c r="G205" i="6"/>
  <c r="H205" i="6" s="1"/>
  <c r="G206" i="6"/>
  <c r="H206" i="6" s="1"/>
  <c r="G207" i="6"/>
  <c r="H207" i="6" s="1"/>
  <c r="G208" i="6"/>
  <c r="H208" i="6" s="1"/>
  <c r="G197" i="6"/>
  <c r="H197" i="6" s="1"/>
  <c r="G195" i="6"/>
  <c r="H195" i="6" s="1"/>
  <c r="G194" i="6"/>
  <c r="H194" i="6" s="1"/>
  <c r="G192" i="6"/>
  <c r="H192" i="6" s="1"/>
  <c r="G188" i="6"/>
  <c r="H188" i="6" s="1"/>
  <c r="G189" i="6"/>
  <c r="H189" i="6" s="1"/>
  <c r="G190" i="6"/>
  <c r="H190" i="6" s="1"/>
  <c r="G187" i="6"/>
  <c r="H187" i="6" s="1"/>
  <c r="G184" i="6"/>
  <c r="H184" i="6" s="1"/>
  <c r="G176" i="6"/>
  <c r="H176" i="6" s="1"/>
  <c r="G177" i="6"/>
  <c r="H177" i="6" s="1"/>
  <c r="G178" i="6"/>
  <c r="H178" i="6" s="1"/>
  <c r="G179" i="6"/>
  <c r="H179" i="6" s="1"/>
  <c r="G175" i="6"/>
  <c r="H175" i="6" s="1"/>
  <c r="G171" i="6"/>
  <c r="H171" i="6" s="1"/>
  <c r="G172" i="6"/>
  <c r="H172" i="6" s="1"/>
  <c r="G173" i="6"/>
  <c r="H173" i="6" s="1"/>
  <c r="G170" i="6"/>
  <c r="H170" i="6" s="1"/>
  <c r="G168" i="6"/>
  <c r="H168" i="6" s="1"/>
  <c r="G165" i="6"/>
  <c r="H165" i="6" s="1"/>
  <c r="G162" i="6"/>
  <c r="H162" i="6" s="1"/>
  <c r="G163" i="6"/>
  <c r="H163" i="6" s="1"/>
  <c r="G161" i="6"/>
  <c r="H161" i="6" s="1"/>
  <c r="G154" i="6"/>
  <c r="H154" i="6" s="1"/>
  <c r="G155" i="6"/>
  <c r="H155" i="6" s="1"/>
  <c r="G156" i="6"/>
  <c r="H156" i="6" s="1"/>
  <c r="G157" i="6"/>
  <c r="H157" i="6" s="1"/>
  <c r="G158" i="6"/>
  <c r="H158" i="6" s="1"/>
  <c r="G159" i="6"/>
  <c r="H159" i="6" s="1"/>
  <c r="G153" i="6"/>
  <c r="H153" i="6" s="1"/>
  <c r="G148" i="6"/>
  <c r="H148" i="6" s="1"/>
  <c r="G149" i="6"/>
  <c r="H149" i="6" s="1"/>
  <c r="G150" i="6"/>
  <c r="H150" i="6" s="1"/>
  <c r="G147" i="6"/>
  <c r="H147" i="6" s="1"/>
  <c r="G141" i="6"/>
  <c r="H141" i="6" s="1"/>
  <c r="G142" i="6"/>
  <c r="H142" i="6" s="1"/>
  <c r="G143" i="6"/>
  <c r="H143" i="6" s="1"/>
  <c r="G144" i="6"/>
  <c r="H144" i="6" s="1"/>
  <c r="G140" i="6"/>
  <c r="H140" i="6" s="1"/>
  <c r="G135" i="6"/>
  <c r="H135" i="6" s="1"/>
  <c r="G130" i="6"/>
  <c r="H130" i="6" s="1"/>
  <c r="G131" i="6"/>
  <c r="H131" i="6" s="1"/>
  <c r="G132" i="6"/>
  <c r="H132" i="6" s="1"/>
  <c r="G133" i="6"/>
  <c r="H133" i="6" s="1"/>
  <c r="G129" i="6"/>
  <c r="H129" i="6" s="1"/>
  <c r="G113" i="6"/>
  <c r="H113" i="6" s="1"/>
  <c r="G114" i="6"/>
  <c r="H114" i="6" s="1"/>
  <c r="G115" i="6"/>
  <c r="H115" i="6" s="1"/>
  <c r="G116" i="6"/>
  <c r="H116" i="6" s="1"/>
  <c r="G117" i="6"/>
  <c r="H117" i="6" s="1"/>
  <c r="G118" i="6"/>
  <c r="H118" i="6" s="1"/>
  <c r="G119" i="6"/>
  <c r="H119" i="6" s="1"/>
  <c r="G120" i="6"/>
  <c r="H120" i="6" s="1"/>
  <c r="G121" i="6"/>
  <c r="H121" i="6" s="1"/>
  <c r="G122" i="6"/>
  <c r="H122" i="6" s="1"/>
  <c r="G123" i="6"/>
  <c r="H123" i="6" s="1"/>
  <c r="G124" i="6"/>
  <c r="H124" i="6" s="1"/>
  <c r="G125" i="6"/>
  <c r="H125" i="6" s="1"/>
  <c r="G126" i="6"/>
  <c r="H126" i="6" s="1"/>
  <c r="G127" i="6"/>
  <c r="H127" i="6" s="1"/>
  <c r="G112" i="6"/>
  <c r="H112" i="6" s="1"/>
  <c r="G110" i="6"/>
  <c r="H110" i="6" s="1"/>
  <c r="G97" i="6"/>
  <c r="H97" i="6" s="1"/>
  <c r="G98" i="6"/>
  <c r="H98" i="6" s="1"/>
  <c r="G99" i="6"/>
  <c r="H99" i="6" s="1"/>
  <c r="G100" i="6"/>
  <c r="H100" i="6" s="1"/>
  <c r="G101" i="6"/>
  <c r="H101" i="6" s="1"/>
  <c r="G102" i="6"/>
  <c r="H102" i="6" s="1"/>
  <c r="G103" i="6"/>
  <c r="H103" i="6" s="1"/>
  <c r="G104" i="6"/>
  <c r="H104" i="6" s="1"/>
  <c r="G105" i="6"/>
  <c r="H105" i="6" s="1"/>
  <c r="G106" i="6"/>
  <c r="G96" i="6"/>
  <c r="H96" i="6" s="1"/>
  <c r="G95" i="6"/>
  <c r="H95" i="6" s="1"/>
  <c r="G223" i="6"/>
  <c r="H223" i="6" s="1"/>
  <c r="G224" i="6"/>
  <c r="H224" i="6" s="1"/>
  <c r="G225" i="6"/>
  <c r="H225" i="6" s="1"/>
  <c r="G227" i="6" l="1"/>
  <c r="G220" i="6"/>
  <c r="G231" i="6" l="1"/>
  <c r="D235" i="6" s="1"/>
  <c r="D237" i="6" s="1"/>
  <c r="D238" i="6" s="1"/>
  <c r="D239" i="6" s="1"/>
  <c r="D242" i="6" s="1"/>
  <c r="D243" i="6" l="1"/>
  <c r="D244" i="6" s="1"/>
</calcChain>
</file>

<file path=xl/sharedStrings.xml><?xml version="1.0" encoding="utf-8"?>
<sst xmlns="http://schemas.openxmlformats.org/spreadsheetml/2006/main" count="272" uniqueCount="243">
  <si>
    <t>tel.  +33 (0) 953.31.13.82 / port: +33(0) 652.12.36.96</t>
  </si>
  <si>
    <t>I</t>
  </si>
  <si>
    <t>II</t>
  </si>
  <si>
    <t>III</t>
  </si>
  <si>
    <t>IV</t>
  </si>
  <si>
    <t>(x)</t>
  </si>
  <si>
    <t>Couleur d'ameublement en HPL</t>
  </si>
  <si>
    <t>Couleur de la tapisserie</t>
  </si>
  <si>
    <t>Couleur antifouling</t>
  </si>
  <si>
    <t>Couleur de la coque</t>
  </si>
  <si>
    <t>Délai de livraison prévu</t>
  </si>
  <si>
    <t xml:space="preserve">Options de livraison (par client, par chantier) </t>
  </si>
  <si>
    <t>Utilisation du bateau (privé ou commercial)</t>
  </si>
  <si>
    <t>Adresse de livraison</t>
  </si>
  <si>
    <t>RÉCAPITULATIF DES PAIEMENTS</t>
  </si>
  <si>
    <t>EURO HT</t>
  </si>
  <si>
    <t xml:space="preserve">VALEUR TOTALE DE LA COMMANDE </t>
  </si>
  <si>
    <t>www.yacht-broker.fr</t>
  </si>
  <si>
    <t>LE CLIENT</t>
  </si>
  <si>
    <t>TOTAL MOTEUR HT</t>
  </si>
  <si>
    <t xml:space="preserve">TOTAL OPTIONS ADDITIONNELLES HT  </t>
  </si>
  <si>
    <t>OPTIONS ADDITIONNELLES</t>
  </si>
  <si>
    <t>Entreprise</t>
  </si>
  <si>
    <t>Nom et prénom</t>
  </si>
  <si>
    <t>E-mail</t>
  </si>
  <si>
    <t>Téléphone</t>
  </si>
  <si>
    <t xml:space="preserve">Adresse  </t>
  </si>
  <si>
    <t>TVA</t>
  </si>
  <si>
    <t>Couleur du bimini, tente</t>
  </si>
  <si>
    <t>Autres</t>
  </si>
  <si>
    <t>REMISE COMMERCIALE *</t>
  </si>
  <si>
    <t>TOTAL APRES REMISE HT *</t>
  </si>
  <si>
    <t>TVA 20%</t>
  </si>
  <si>
    <t>TOTAL TTC *</t>
  </si>
  <si>
    <t xml:space="preserve">SIMULATION DU PAIEMENT </t>
  </si>
  <si>
    <t>30% DE LA VALEUR DE LA COMMANDE ( acompte )</t>
  </si>
  <si>
    <t xml:space="preserve">SOLDE ( avant livraison ) </t>
  </si>
  <si>
    <t>Offre valable jusqu'au 31 octobre 2024</t>
  </si>
  <si>
    <r>
      <t xml:space="preserve">TOTAL LIVRAISON HT </t>
    </r>
    <r>
      <rPr>
        <sz val="28"/>
        <color rgb="FF002060"/>
        <rFont val="Arial"/>
        <family val="2"/>
      </rPr>
      <t>( 77100 Meaux )</t>
    </r>
  </si>
  <si>
    <t xml:space="preserve"> COQUE</t>
  </si>
  <si>
    <t xml:space="preserve"> INTERIEUR</t>
  </si>
  <si>
    <t>V</t>
  </si>
  <si>
    <t>VI</t>
  </si>
  <si>
    <t>VII</t>
  </si>
  <si>
    <t xml:space="preserve"> Protection du bateau pour le transport par le polyane thermorétracteable</t>
  </si>
  <si>
    <t xml:space="preserve"> REMARQUES</t>
  </si>
  <si>
    <t xml:space="preserve"> L'annulation de la commande entraîne la perte du montant du versement de l'acompte                                                                                                                   </t>
  </si>
  <si>
    <t xml:space="preserve"> Une fois la commande approuvée, toute modification fait l'objet d'un nouveau devis.</t>
  </si>
  <si>
    <t xml:space="preserve"> La date de production est valable à condition que le versement d'un acompte soit effectué jusqu'à la date suivante </t>
  </si>
  <si>
    <t xml:space="preserve"> Tout retard dans le paiement de l'avance jusqu'à 14 jours peut entraîner le report de la date de fin de production du bateau, sinon l'offre expirera.</t>
  </si>
  <si>
    <t xml:space="preserve"> La facture finale pour le paiement est semée dans le mois où le bateau est produit.</t>
  </si>
  <si>
    <t xml:space="preserve"> Si le transport est du côté de l'Acheteur, et que l'Acheteur ou l'entreprise de transport louée par l'Acheteur ne dispose pas d'un véhicule adapté pour transporter le type de bateau acheté, le Chantier peut refuser de procéder au chargement. Le conducteur peut conduire pour le chargement les jours ouvrables du lundi au vendredi de 7h30 à 13h30. Le chargement a lieu au chantier naval sans frais et à partir de ce moment, la responsabilité du bateau repose sur l'Acheteur.</t>
  </si>
  <si>
    <t xml:space="preserve"> Le vendeur se réserve le droit de reporter la date de fabrication du bateau en cas de force majeure (y compris l'épidémie Covid-19) ou de pénurie de matériel causée par une épidémie indépendante de la volonté du vendeur. Dans cette situation, le Vendeur fixera une nouvelle date possible de prise en charge du bateau. Le Vendeur ne sera pas responsable des dommages résultant de ce report.</t>
  </si>
  <si>
    <t xml:space="preserve"> AUTRES</t>
  </si>
  <si>
    <t xml:space="preserve"> (*) Nos prix sont donnés à titre indicatif et sont susceptibles d’être modifiés à tout moment. Seuls les prix figurant sur le bon de commande dûment accepté sont fermes et définitifs. </t>
  </si>
  <si>
    <t>CONFIGURATEUR / DEMANDE DE DEVIS</t>
  </si>
  <si>
    <t xml:space="preserve"> PONT ET COCKPIT</t>
  </si>
  <si>
    <t>DALPOL YACHT France / PLFR YACHT-BROKER</t>
  </si>
  <si>
    <t>PHOBOS 21</t>
  </si>
  <si>
    <t>https://www.yacht-broker.fr/bateaux-neufs/voiliers-neufs/dalpol-yacht-france/phobos-21</t>
  </si>
  <si>
    <t>ÉQUIPEMENT STANDARD</t>
  </si>
  <si>
    <t xml:space="preserve"> Fond renforcés</t>
  </si>
  <si>
    <t xml:space="preserve"> Renforts de pont supplémentaires où sont montés les équipements de pont et l'accastillage.</t>
  </si>
  <si>
    <t xml:space="preserve"> Baille à mouillage.</t>
  </si>
  <si>
    <t xml:space="preserve"> 2 winchs + 2 pieds + 2 taquets</t>
  </si>
  <si>
    <t xml:space="preserve"> 2  bloqueurs de corde à bâbord</t>
  </si>
  <si>
    <t xml:space="preserve"> 2 rails avec chariots de voile d'avant</t>
  </si>
  <si>
    <t xml:space="preserve"> 4 taquets d'amarrage</t>
  </si>
  <si>
    <t xml:space="preserve"> Gouvernail - acier inoxydable, safran pivotant en contreplaqué marine mélaminé</t>
  </si>
  <si>
    <t xml:space="preserve"> 2 fenêtres en plexiglas insérées sur les côtés de roof</t>
  </si>
  <si>
    <t xml:space="preserve"> Panneau coulissant et panneau de descente en plexiglas,</t>
  </si>
  <si>
    <t xml:space="preserve"> Trappes/panneau d'ouverture à l'avant</t>
  </si>
  <si>
    <t xml:space="preserve"> Double couchette avant</t>
  </si>
  <si>
    <t xml:space="preserve"> Double couchette arrière</t>
  </si>
  <si>
    <t xml:space="preserve"> Coffres sous les couchettes</t>
  </si>
  <si>
    <t xml:space="preserve"> Petit placard à l'avant, dans le carré et au-dessus de la cuisine. </t>
  </si>
  <si>
    <t xml:space="preserve"> Table pliante </t>
  </si>
  <si>
    <t xml:space="preserve"> Matelas avec housse lavable</t>
  </si>
  <si>
    <t xml:space="preserve"> Menuiserie en contreplaqué, ferrures en bois (chêne)</t>
  </si>
  <si>
    <t xml:space="preserve"> INSTALLATION ÉLECTRIQUE</t>
  </si>
  <si>
    <t xml:space="preserve"> Tableau avec trois fusibles et indicateur de charge de batterie</t>
  </si>
  <si>
    <t xml:space="preserve"> Un point d'éclairage </t>
  </si>
  <si>
    <t xml:space="preserve"> Une prise 12V dans le carré</t>
  </si>
  <si>
    <t xml:space="preserve"> Grand-voile entièrement lattée de 13m² avec une bande de ris</t>
  </si>
  <si>
    <t xml:space="preserve">
 GRÉEMENT ET VOILES
</t>
  </si>
  <si>
    <t xml:space="preserve"> Foc 8m²</t>
  </si>
  <si>
    <t xml:space="preserve"> Mât de 8,5m, profilé en aluminium anodisé, avec accastillage.</t>
  </si>
  <si>
    <t xml:space="preserve"> Bôme, profil aluminium anodisé, avec accastillage</t>
  </si>
  <si>
    <t xml:space="preserve"> Gréement fixe en acier inoxydable</t>
  </si>
  <si>
    <t xml:space="preserve"> Jeu de cordages pour voiles et équipement de pont (drisse, écoutes, palan de grand-voile, etc.)</t>
  </si>
  <si>
    <t xml:space="preserve">  MOTEURS HORS-BORD</t>
  </si>
  <si>
    <t>standard</t>
  </si>
  <si>
    <t>*****</t>
  </si>
  <si>
    <t xml:space="preserve"> WC marin avec installation, réservoir et système de vidange manuel</t>
  </si>
  <si>
    <t xml:space="preserve"> WC chimique</t>
  </si>
  <si>
    <t xml:space="preserve"> Douche dans la cabine WC avec ballon d'eau chaude </t>
  </si>
  <si>
    <t xml:space="preserve"> Douche dans la cabine WC</t>
  </si>
  <si>
    <t xml:space="preserve"> Installation pour le chauffage (sans poêle)</t>
  </si>
  <si>
    <t xml:space="preserve"> Système audio - (Radio + lecteur CD + USB + 2 haut-parleurs)</t>
  </si>
  <si>
    <t xml:space="preserve"> Prise chargeur de batterie par moteur</t>
  </si>
  <si>
    <t xml:space="preserve"> Chargeur de batterie INTELLE pour 3 batteries</t>
  </si>
  <si>
    <t xml:space="preserve"> Chargeur de batterie INTELLE pour 2 batteries</t>
  </si>
  <si>
    <t xml:space="preserve"> Chargeur de batterie INTELLE pour 1 batterie</t>
  </si>
  <si>
    <t xml:space="preserve"> Installation électrique pour panneau solaire</t>
  </si>
  <si>
    <t xml:space="preserve"> Installation gaz + réchaud deux feux, vanne gaz, régulateur</t>
  </si>
  <si>
    <t xml:space="preserve"> Installation d'eau extérieure dans la cuisine</t>
  </si>
  <si>
    <t xml:space="preserve"> Installation d'eau - Réservoir d'eau douce de 50 litres, 1 pompe électrique, 1 robinet, lavabo, évier</t>
  </si>
  <si>
    <t xml:space="preserve"> INSTALLATIONS</t>
  </si>
  <si>
    <t xml:space="preserve"> Oreiller avec logo</t>
  </si>
  <si>
    <t xml:space="preserve"> Oreiller 20</t>
  </si>
  <si>
    <t xml:space="preserve"> TV antenne GLOMEX</t>
  </si>
  <si>
    <t xml:space="preserve"> TV 19''/DVD</t>
  </si>
  <si>
    <t xml:space="preserve"> Micro-ondes</t>
  </si>
  <si>
    <t xml:space="preserve"> Réfrigérateur portable 18l</t>
  </si>
  <si>
    <t xml:space="preserve"> Réfrigérateur encastré 40 l</t>
  </si>
  <si>
    <t xml:space="preserve"> Fenêtres en plexiglas sur la coque 6pcs. avec modification int.</t>
  </si>
  <si>
    <t xml:space="preserve"> Trappe d’aération dans la cabine WC</t>
  </si>
  <si>
    <t xml:space="preserve"> Fenêtre ouvrante dans la cabine WC</t>
  </si>
  <si>
    <t xml:space="preserve"> Fenêtre ouvrante dans la couchette arrière</t>
  </si>
  <si>
    <t xml:space="preserve"> Miroir éclairé par LED dans la cabine WC</t>
  </si>
  <si>
    <t xml:space="preserve"> Casier fermé dans la couchette arrière 2 pcs</t>
  </si>
  <si>
    <t xml:space="preserve"> Étagère supplémentaire dans la baille à mouillage</t>
  </si>
  <si>
    <t xml:space="preserve"> Étagère supplémentaire derrière la cabine WC</t>
  </si>
  <si>
    <t xml:space="preserve"> Placard avec miroir dans la cabine WC</t>
  </si>
  <si>
    <t xml:space="preserve"> Placard dans la couchette arrière</t>
  </si>
  <si>
    <t xml:space="preserve"> Placard dans le carré</t>
  </si>
  <si>
    <t xml:space="preserve"> Couchette arrière fermée</t>
  </si>
  <si>
    <t xml:space="preserve"> Propulseur d'étrave</t>
  </si>
  <si>
    <t xml:space="preserve"> INSTRUMENTS</t>
  </si>
  <si>
    <t xml:space="preserve"> Haut-parleurs de cockpit 2 pcs.</t>
  </si>
  <si>
    <t xml:space="preserve"> Table de cockpit</t>
  </si>
  <si>
    <t xml:space="preserve"> Douche de cockpit (installation d'eau externe)</t>
  </si>
  <si>
    <t xml:space="preserve"> Douche de cockpit (eau du réservoir)</t>
  </si>
  <si>
    <t xml:space="preserve"> Système de direction avec colonne et barre à roue</t>
  </si>
  <si>
    <t xml:space="preserve"> Fermeture du cockpit par une banquette avec siège pour le skipper</t>
  </si>
  <si>
    <t xml:space="preserve"> Teck dans le cockpit</t>
  </si>
  <si>
    <t xml:space="preserve"> Éclairage du cockpit LED</t>
  </si>
  <si>
    <t xml:space="preserve"> Pare-soleil</t>
  </si>
  <si>
    <t xml:space="preserve"> Capote de roof</t>
  </si>
  <si>
    <t xml:space="preserve"> Bimini</t>
  </si>
  <si>
    <t xml:space="preserve"> Protection UV du foc ou génois</t>
  </si>
  <si>
    <t xml:space="preserve"> Système de prise de ris rapide</t>
  </si>
  <si>
    <t xml:space="preserve"> Palan de pataras</t>
  </si>
  <si>
    <t xml:space="preserve"> Fixation pour le paneau de descente</t>
  </si>
  <si>
    <t xml:space="preserve"> Support moteur auxiliare</t>
  </si>
  <si>
    <t xml:space="preserve"> Échelle de proue</t>
  </si>
  <si>
    <t xml:space="preserve"> Échelle de poupe pliante à marches plats</t>
  </si>
  <si>
    <t xml:space="preserve"> Échelle de poupe pliante</t>
  </si>
  <si>
    <t xml:space="preserve"> Bloqueur à quatre voies + poulie directionnels</t>
  </si>
  <si>
    <t xml:space="preserve"> Bloqueur à trois voies</t>
  </si>
  <si>
    <t xml:space="preserve"> 2 Balcons arrières</t>
  </si>
  <si>
    <t xml:space="preserve"> Balcon d'étrave</t>
  </si>
  <si>
    <t xml:space="preserve"> Guindeau manuel + Déphiniere avec davier </t>
  </si>
  <si>
    <t xml:space="preserve"> Bande colorée sur le côté</t>
  </si>
  <si>
    <t xml:space="preserve"> Surface antidérapante de couleur grise</t>
  </si>
  <si>
    <t xml:space="preserve"> Antifouling</t>
  </si>
  <si>
    <t xml:space="preserve"> Quille fixe</t>
  </si>
  <si>
    <t xml:space="preserve"> Quille longue</t>
  </si>
  <si>
    <t xml:space="preserve">43. Bande de ris supplémentaire - 115,00 € </t>
  </si>
  <si>
    <t xml:space="preserve">44. Plate-forme arrière avec échelle à marches standard - 440,00 € </t>
  </si>
  <si>
    <t>45. Plate-forme arrière avec échelle à marches plats - 460,00 €</t>
  </si>
  <si>
    <t xml:space="preserve"> Trépied pour table de cockpit avec trous</t>
  </si>
  <si>
    <t xml:space="preserve"> Système de démâtage avec son palan et drisse</t>
  </si>
  <si>
    <t xml:space="preserve"> Enrouleur</t>
  </si>
  <si>
    <t xml:space="preserve"> Lazy Jack</t>
  </si>
  <si>
    <t xml:space="preserve"> Support de mât en X</t>
  </si>
  <si>
    <t xml:space="preserve"> Gennaker avec équipement (sur mesure) prix: env. 1300€</t>
  </si>
  <si>
    <t xml:space="preserve"> Bande de ris supplémentaire</t>
  </si>
  <si>
    <t xml:space="preserve"> Plate-forme arrière avec échelle à marches standard</t>
  </si>
  <si>
    <t xml:space="preserve"> Plate-forme arrière avec échelle à marches plats</t>
  </si>
  <si>
    <t xml:space="preserve"> Boussole avec rétro-éclairage</t>
  </si>
  <si>
    <t xml:space="preserve"> Indicateur de vent ( girouette )</t>
  </si>
  <si>
    <t xml:space="preserve"> Plancher - imitation teck  ( stratifié contreplaqué )</t>
  </si>
  <si>
    <t xml:space="preserve"> Casier verrouillable dans la couchette avant</t>
  </si>
  <si>
    <t xml:space="preserve"> Casiers verrouillables au lieu d'étagères dans le carré</t>
  </si>
  <si>
    <t xml:space="preserve"> Couchette supplémentaire convertible dans le carré</t>
  </si>
  <si>
    <t xml:space="preserve"> Éclairage sous les armoires dans le carré ( rubans LED)</t>
  </si>
  <si>
    <t xml:space="preserve"> Éclairage au plafond ( ruban LED )</t>
  </si>
  <si>
    <t xml:space="preserve"> Trappe d'ouverture au-dessus de la table dans le carrè</t>
  </si>
  <si>
    <t xml:space="preserve"> Trappe d’aération au-dessus de la cuisine</t>
  </si>
  <si>
    <t xml:space="preserve"> Installation 220V - prise extérieure + installation chargeur de batterie + connexion électrique au port de plaisance + câble de 20m</t>
  </si>
  <si>
    <t xml:space="preserve"> Installation 220V - prise interne + prise 220V (1 pièce)</t>
  </si>
  <si>
    <t xml:space="preserve"> Prise supplémentaire 12V</t>
  </si>
  <si>
    <t xml:space="preserve"> Prise supplémentaire 220V</t>
  </si>
  <si>
    <t xml:space="preserve"> Chauffage (diesel) Webasto</t>
  </si>
  <si>
    <t xml:space="preserve"> Chauffe-eau </t>
  </si>
  <si>
    <t xml:space="preserve"> Remorque - ( PTAC 1800kg, 1 essieu )</t>
  </si>
  <si>
    <t xml:space="preserve"> Après paiement de la facture finale du bateau par le client, le bateau est laissé au chantier du  Dalpol Yacht à la disposition du client.</t>
  </si>
  <si>
    <t xml:space="preserve"> MERCURY 6CV</t>
  </si>
  <si>
    <t xml:space="preserve"> COQUE ET PONT</t>
  </si>
  <si>
    <t>( ***** ) Option non disponible pour ce modèle</t>
  </si>
  <si>
    <t xml:space="preserve"> Éclairage du pont sous barre de flèche ( lampe ou ruban LED)</t>
  </si>
  <si>
    <t xml:space="preserve"> Feux de navigation ( feux à trois zones + feu de mouillage ) en tête de mât</t>
  </si>
  <si>
    <t xml:space="preserve"> Anémomètre - ( i60 Raymarine )</t>
  </si>
  <si>
    <t xml:space="preserve"> Log + sondeur + température de l'eau - ( i40 Bidata Raymarine )</t>
  </si>
  <si>
    <t xml:space="preserve"> Couchette avant fermée ( porte coulissante )</t>
  </si>
  <si>
    <t xml:space="preserve"> Ber en composite couleur</t>
  </si>
  <si>
    <t xml:space="preserve"> Ber en composite blanc</t>
  </si>
  <si>
    <t xml:space="preserve"> MERCURY 9,9CV</t>
  </si>
  <si>
    <t xml:space="preserve"> MERCURY 20CV</t>
  </si>
  <si>
    <t>PHOBOS 21 - TOTAL STANDARD HT</t>
  </si>
  <si>
    <t>PHOBOS 21 - TOTAL HT</t>
  </si>
  <si>
    <r>
      <rPr>
        <b/>
        <sz val="28"/>
        <color theme="8" tint="-0.499984740745262"/>
        <rFont val="Arial"/>
        <family val="2"/>
      </rPr>
      <t xml:space="preserve"> </t>
    </r>
    <r>
      <rPr>
        <b/>
        <u/>
        <sz val="28"/>
        <color theme="8" tint="-0.499984740745262"/>
        <rFont val="Arial"/>
        <family val="2"/>
      </rPr>
      <t>COCKPIT</t>
    </r>
  </si>
  <si>
    <r>
      <rPr>
        <b/>
        <sz val="28"/>
        <color theme="8" tint="-0.499984740745262"/>
        <rFont val="Arial"/>
        <family val="2"/>
      </rPr>
      <t xml:space="preserve"> </t>
    </r>
    <r>
      <rPr>
        <b/>
        <u/>
        <sz val="28"/>
        <color theme="8" tint="-0.499984740745262"/>
        <rFont val="Arial"/>
        <family val="2"/>
      </rPr>
      <t>INTERIEUR</t>
    </r>
  </si>
  <si>
    <r>
      <t xml:space="preserve">TOTAL DE LA COMMANDE HT </t>
    </r>
    <r>
      <rPr>
        <sz val="28"/>
        <color rgb="FF002060"/>
        <rFont val="Arial"/>
        <family val="2"/>
      </rPr>
      <t xml:space="preserve">( standard + options + moteur + livraison ) </t>
    </r>
    <r>
      <rPr>
        <b/>
        <sz val="28"/>
        <color rgb="FF002060"/>
        <rFont val="Arial"/>
        <family val="2"/>
      </rPr>
      <t>*</t>
    </r>
  </si>
  <si>
    <t>19, Rue Jeanne D'Arc, 77100 Meaux</t>
  </si>
  <si>
    <r>
      <t xml:space="preserve"> Composite polyester-fibre de verre - </t>
    </r>
    <r>
      <rPr>
        <sz val="24"/>
        <color rgb="FF002060"/>
        <rFont val="Arial"/>
        <family val="2"/>
      </rPr>
      <t>fabriqué manuellement à partir de fibre tissé et de résines polyester fournis par la société ASHLAND</t>
    </r>
  </si>
  <si>
    <r>
      <t xml:space="preserve"> Coque blanche - </t>
    </r>
    <r>
      <rPr>
        <sz val="24"/>
        <color rgb="FF002060"/>
        <rFont val="Arial"/>
        <family val="2"/>
      </rPr>
      <t>gelcoat polyester isophtalique, anti-osmose de la société ASHLAND</t>
    </r>
  </si>
  <si>
    <t xml:space="preserve"> Composite polyester - fibre de verre fabriqué selon la technologie "sandwich" AIREX - plaque de 8 millimètres</t>
  </si>
  <si>
    <t xml:space="preserve"> Surface antidérapante intégrée de couleur blanche, fabriquée en gelcoat isophtalique et anti-osmose</t>
  </si>
  <si>
    <t xml:space="preserve"> Lest interne en fonte - poids de 250kg</t>
  </si>
  <si>
    <t xml:space="preserve"> Dérive profilée et pivotante en acier galvanisé, poids - 85kg</t>
  </si>
  <si>
    <r>
      <t xml:space="preserve"> 2 Bancs sur les balcons arrières </t>
    </r>
    <r>
      <rPr>
        <i/>
        <sz val="24"/>
        <color theme="8" tint="-0.499984740745262"/>
        <rFont val="Arial"/>
        <family val="2"/>
      </rPr>
      <t>( en supplément )</t>
    </r>
  </si>
  <si>
    <r>
      <t xml:space="preserve"> Coque de couleur autre que blanche </t>
    </r>
    <r>
      <rPr>
        <i/>
        <sz val="24"/>
        <color theme="8" tint="-0.499984740745262"/>
        <rFont val="Arial"/>
        <family val="2"/>
      </rPr>
      <t>(</t>
    </r>
    <r>
      <rPr>
        <sz val="24"/>
        <color theme="8" tint="-0.499984740745262"/>
        <rFont val="Arial"/>
        <family val="2"/>
      </rPr>
      <t xml:space="preserve"> en supplément )</t>
    </r>
  </si>
  <si>
    <r>
      <t xml:space="preserve"> Roulement pour dérive pivotante - </t>
    </r>
    <r>
      <rPr>
        <i/>
        <sz val="24"/>
        <color theme="8" tint="-0.499984740745262"/>
        <rFont val="Arial"/>
        <family val="2"/>
      </rPr>
      <t>( en supplément )</t>
    </r>
  </si>
  <si>
    <r>
      <t xml:space="preserve"> Dérive pivotante en acier inoxydable </t>
    </r>
    <r>
      <rPr>
        <i/>
        <sz val="24"/>
        <color theme="8" tint="-0.499984740745262"/>
        <rFont val="Arial"/>
        <family val="2"/>
      </rPr>
      <t>( en supplément )</t>
    </r>
  </si>
  <si>
    <r>
      <t xml:space="preserve"> Dérive sabre </t>
    </r>
    <r>
      <rPr>
        <i/>
        <sz val="24"/>
        <color theme="8" tint="-0.499984740745262"/>
        <rFont val="Arial"/>
        <family val="2"/>
      </rPr>
      <t>(relevable)</t>
    </r>
  </si>
  <si>
    <r>
      <t xml:space="preserve"> Accastillage en acier inox A4 ( sans support moteur auxiliare) </t>
    </r>
    <r>
      <rPr>
        <i/>
        <sz val="28"/>
        <color theme="8" tint="-0.499984740745262"/>
        <rFont val="Arial"/>
        <family val="2"/>
      </rPr>
      <t>(</t>
    </r>
    <r>
      <rPr>
        <i/>
        <sz val="24"/>
        <color theme="8" tint="-0.499984740745262"/>
        <rFont val="Arial"/>
        <family val="2"/>
      </rPr>
      <t>en supplément )</t>
    </r>
  </si>
  <si>
    <t xml:space="preserve"> Garde-corps ( ligne de vie ) avec 4 chandeliers </t>
  </si>
  <si>
    <t xml:space="preserve"> Garde-corps ( ligne de vie double )</t>
  </si>
  <si>
    <r>
      <t xml:space="preserve"> Support de mât régulé ( </t>
    </r>
    <r>
      <rPr>
        <i/>
        <sz val="24"/>
        <color theme="8" tint="-0.499984740745262"/>
        <rFont val="Arial"/>
        <family val="2"/>
      </rPr>
      <t>en supplément )</t>
    </r>
  </si>
  <si>
    <r>
      <t xml:space="preserve"> Support de mât démontable </t>
    </r>
    <r>
      <rPr>
        <i/>
        <sz val="24"/>
        <color theme="8" tint="-0.499984740745262"/>
        <rFont val="Arial"/>
        <family val="2"/>
      </rPr>
      <t>( en supplément )</t>
    </r>
  </si>
  <si>
    <r>
      <t xml:space="preserve"> Mât plus haut + surface de voiles plus grande </t>
    </r>
    <r>
      <rPr>
        <i/>
        <sz val="24"/>
        <color theme="8" tint="-0.499984740745262"/>
        <rFont val="Arial"/>
        <family val="2"/>
      </rPr>
      <t>( en supplément )</t>
    </r>
  </si>
  <si>
    <r>
      <t xml:space="preserve"> 2 winchs d'écoutes </t>
    </r>
    <r>
      <rPr>
        <i/>
        <sz val="24"/>
        <color theme="8" tint="-0.499984740745262"/>
        <rFont val="Arial"/>
        <family val="2"/>
      </rPr>
      <t>( en supplément )</t>
    </r>
  </si>
  <si>
    <r>
      <t xml:space="preserve"> 2 winchs d'écoutes auto-grippants </t>
    </r>
    <r>
      <rPr>
        <i/>
        <sz val="24"/>
        <color theme="8" tint="-0.499984740745262"/>
        <rFont val="Arial"/>
        <family val="2"/>
      </rPr>
      <t>( en supplément )</t>
    </r>
  </si>
  <si>
    <r>
      <t xml:space="preserve"> Bloqueur à deux voies SPINLOCK </t>
    </r>
    <r>
      <rPr>
        <i/>
        <sz val="24"/>
        <color theme="8" tint="-0.499984740745262"/>
        <rFont val="Arial"/>
        <family val="2"/>
      </rPr>
      <t>( en supplément )</t>
    </r>
  </si>
  <si>
    <r>
      <t xml:space="preserve"> Bloqueur trois voies SPINLOCK </t>
    </r>
    <r>
      <rPr>
        <i/>
        <sz val="24"/>
        <color theme="8" tint="-0.499984740745262"/>
        <rFont val="Arial"/>
        <family val="2"/>
      </rPr>
      <t>( en supplément )</t>
    </r>
  </si>
  <si>
    <r>
      <t xml:space="preserve"> Bloqueur à quatre voies SPINLOCK </t>
    </r>
    <r>
      <rPr>
        <i/>
        <sz val="24"/>
        <color theme="8" tint="-0.499984740745262"/>
        <rFont val="Arial"/>
        <family val="2"/>
      </rPr>
      <t>( en supplément )</t>
    </r>
  </si>
  <si>
    <r>
      <t xml:space="preserve"> Support moteur auxiliare renforcé pour moteur &gt; 6CV  </t>
    </r>
    <r>
      <rPr>
        <i/>
        <sz val="24"/>
        <color theme="8" tint="-0.499984740745262"/>
        <rFont val="Arial"/>
        <family val="2"/>
      </rPr>
      <t>( en supplément )</t>
    </r>
  </si>
  <si>
    <r>
      <t xml:space="preserve"> Génois au lieu du foc </t>
    </r>
    <r>
      <rPr>
        <i/>
        <sz val="24"/>
        <color theme="8" tint="-0.499984740745262"/>
        <rFont val="Arial"/>
        <family val="2"/>
      </rPr>
      <t>( en supplément )</t>
    </r>
  </si>
  <si>
    <r>
      <t xml:space="preserve"> Contreplaqué HPL sur les côtés du carré au lieu de tissu </t>
    </r>
    <r>
      <rPr>
        <i/>
        <sz val="24"/>
        <color theme="8" tint="-0.499984740745262"/>
        <rFont val="Arial"/>
        <family val="2"/>
      </rPr>
      <t>( en supplement )</t>
    </r>
  </si>
  <si>
    <r>
      <t xml:space="preserve"> Canapé d'angle dans le carré </t>
    </r>
    <r>
      <rPr>
        <i/>
        <sz val="24"/>
        <color theme="8" tint="-0.499984740745262"/>
        <rFont val="Arial"/>
        <family val="2"/>
      </rPr>
      <t>( en supplement )</t>
    </r>
  </si>
  <si>
    <t xml:space="preserve"> Installation d'eau - Réservoir d'eau douce de 20 litres, 1 pompe électrique, 1 robinet, lavabo, évier</t>
  </si>
  <si>
    <r>
      <t xml:space="preserve"> Service de gréement, préparation à la navigation </t>
    </r>
    <r>
      <rPr>
        <i/>
        <sz val="24"/>
        <color theme="8" tint="-0.499984740745262"/>
        <rFont val="Arial"/>
        <family val="2"/>
      </rPr>
      <t>( uniquement avec transport )</t>
    </r>
  </si>
  <si>
    <t>DISTRIBUTEUR</t>
  </si>
  <si>
    <t>Daniel Popis - ,,PLFR YACHT-BROKER,,</t>
  </si>
  <si>
    <t>19, Rue Jeanne D'Arc</t>
  </si>
  <si>
    <t>77100 Meaux</t>
  </si>
  <si>
    <t>Tél : +33 (0) 953 31 13 82</t>
  </si>
  <si>
    <t>Port : +33 (0) 652 12 36 96</t>
  </si>
  <si>
    <t>E-mail : contact@yacht-broker.fr</t>
  </si>
  <si>
    <t xml:space="preserve">          date et signature Acheteur                                                                                     date et signature Vendeur</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</si>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</sst>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 [$€-407];\-#,##0\ [$€-407]"/>
    <numFmt numFmtId="165" formatCode="yyyy\-mm\-dd"/>
    <numFmt numFmtId="166" formatCode="#,##0\ [$€-407];[Red]\-#,##0\ [$€-407]"/>
    <numFmt numFmtId="167" formatCode="_-* #,##0.00\ [$€-40C]_-;\-* #,##0.00\ [$€-40C]_-;_-* &quot;-&quot;??\ [$€-40C]_-;_-@_-"/>
    <numFmt numFmtId="172" formatCode="#,##0.00\ [$€-407];\-#,##0.00\ [$€-407]"/>
  </numFmts>
  <fonts count="37" x14ac:knownFonts="1">
    <font>
      <sz val="11"/>
      <color theme="1"/>
      <name val="Calibri"/>
      <family val="2"/>
      <scheme val="minor"/>
    </font>
    <font>
      <sz val="10"/>
      <name val="Arial CE"/>
      <family val="2"/>
      <charset val="238"/>
    </font>
    <font>
      <b/>
      <sz val="48"/>
      <color rgb="FF002060"/>
      <name val="Arial"/>
      <family val="2"/>
    </font>
    <font>
      <u/>
      <sz val="11"/>
      <color theme="10"/>
      <name val="Calibri"/>
      <family val="2"/>
      <scheme val="minor"/>
    </font>
    <font>
      <sz val="11"/>
      <color theme="1"/>
      <name val="Calibri"/>
      <family val="2"/>
      <scheme val="minor"/>
    </font>
    <font>
      <b/>
      <sz val="28"/>
      <color rgb="FF002060"/>
      <name val="Arial"/>
      <family val="2"/>
    </font>
    <font>
      <sz val="28"/>
      <color rgb="FF002060"/>
      <name val="Arial"/>
      <family val="2"/>
    </font>
    <font>
      <b/>
      <sz val="18"/>
      <color rgb="FF002060"/>
      <name val="Arial"/>
      <family val="2"/>
    </font>
    <font>
      <sz val="28"/>
      <color theme="1"/>
      <name val="Arial"/>
      <family val="2"/>
    </font>
    <font>
      <sz val="28"/>
      <name val="Arial"/>
      <family val="2"/>
    </font>
    <font>
      <sz val="24"/>
      <color rgb="FF002060"/>
      <name val="Arial"/>
      <family val="2"/>
    </font>
    <font>
      <sz val="26"/>
      <name val="Arial"/>
      <family val="2"/>
    </font>
    <font>
      <b/>
      <sz val="36"/>
      <color rgb="FF002060"/>
      <name val="Arial"/>
      <family val="2"/>
    </font>
    <font>
      <b/>
      <sz val="24"/>
      <color rgb="FF002060"/>
      <name val="Arial"/>
      <family val="2"/>
    </font>
    <font>
      <sz val="24"/>
      <color theme="1"/>
      <name val="Arial"/>
      <family val="2"/>
    </font>
    <font>
      <sz val="24"/>
      <name val="Arial"/>
      <family val="2"/>
    </font>
    <font>
      <b/>
      <u/>
      <sz val="28"/>
      <color rgb="FF002060"/>
      <name val="Arial"/>
      <family val="2"/>
    </font>
    <font>
      <sz val="24"/>
      <color theme="8" tint="-0.499984740745262"/>
      <name val="Arial"/>
      <family val="2"/>
    </font>
    <font>
      <b/>
      <sz val="28"/>
      <color theme="8" tint="-0.499984740745262"/>
      <name val="Arial"/>
      <family val="2"/>
    </font>
    <font>
      <u/>
      <sz val="18"/>
      <color theme="10"/>
      <name val="Arial"/>
      <family val="2"/>
    </font>
    <font>
      <u/>
      <sz val="24"/>
      <color theme="10"/>
      <name val="Calibri"/>
      <family val="2"/>
      <scheme val="minor"/>
    </font>
    <font>
      <u/>
      <sz val="26"/>
      <color theme="10"/>
      <name val="Calibri"/>
      <family val="2"/>
      <scheme val="minor"/>
    </font>
    <font>
      <b/>
      <sz val="24"/>
      <color theme="8" tint="-0.499984740745262"/>
      <name val="Arial"/>
      <family val="2"/>
    </font>
    <font>
      <b/>
      <i/>
      <sz val="28"/>
      <name val="Arial"/>
      <family val="2"/>
    </font>
    <font>
      <b/>
      <sz val="28"/>
      <name val="Arial"/>
      <family val="2"/>
    </font>
    <font>
      <b/>
      <sz val="28"/>
      <color rgb="FFFF0000"/>
      <name val="Arial"/>
      <family val="2"/>
    </font>
    <font>
      <sz val="28"/>
      <color indexed="10"/>
      <name val="Arial"/>
      <family val="2"/>
    </font>
    <font>
      <b/>
      <i/>
      <u/>
      <sz val="28"/>
      <color indexed="8"/>
      <name val="Arial"/>
      <family val="2"/>
    </font>
    <font>
      <sz val="28"/>
      <color indexed="8"/>
      <name val="Arial"/>
      <family val="2"/>
    </font>
    <font>
      <sz val="28"/>
      <color theme="8" tint="-0.499984740745262"/>
      <name val="Arial"/>
      <family val="2"/>
    </font>
    <font>
      <b/>
      <u/>
      <sz val="28"/>
      <color theme="8" tint="-0.499984740745262"/>
      <name val="Arial"/>
      <family val="2"/>
    </font>
    <font>
      <b/>
      <sz val="28"/>
      <color theme="1"/>
      <name val="Arial"/>
      <family val="2"/>
    </font>
    <font>
      <b/>
      <i/>
      <sz val="28"/>
      <color rgb="FF002060"/>
      <name val="Arial"/>
      <family val="2"/>
    </font>
    <font>
      <sz val="48"/>
      <name val="Arial"/>
      <family val="2"/>
    </font>
    <font>
      <i/>
      <sz val="24"/>
      <color theme="8" tint="-0.499984740745262"/>
      <name val="Arial"/>
      <family val="2"/>
    </font>
    <font>
      <i/>
      <sz val="28"/>
      <color theme="8" tint="-0.499984740745262"/>
      <name val="Arial"/>
      <family val="2"/>
    </font>
    <font>
      <i/>
      <sz val="20"/>
      <color rgb="FF002060"/>
      <name val="Arial"/>
      <family val="2"/>
    </font>
  </fonts>
  <fills count="8">
    <fill>
      <patternFill patternType="none"/>
    </fill>
    <fill>
      <patternFill patternType="gray125"/>
    </fill>
    <fill>
      <patternFill patternType="solid">
        <fgColor theme="0"/>
        <bgColor indexed="49"/>
      </patternFill>
    </fill>
    <fill>
      <patternFill patternType="solid">
        <fgColor theme="0"/>
        <bgColor indexed="64"/>
      </patternFill>
    </fill>
    <fill>
      <patternFill patternType="solid">
        <fgColor theme="0"/>
        <bgColor indexed="13"/>
      </patternFill>
    </fill>
    <fill>
      <patternFill patternType="solid">
        <fgColor theme="4" tint="0.39997558519241921"/>
        <bgColor indexed="13"/>
      </patternFill>
    </fill>
    <fill>
      <patternFill patternType="solid">
        <fgColor theme="4" tint="0.39997558519241921"/>
        <bgColor indexed="64"/>
      </patternFill>
    </fill>
    <fill>
      <patternFill patternType="solid">
        <fgColor theme="4" tint="0.39997558519241921"/>
        <bgColor indexed="49"/>
      </patternFill>
    </fill>
  </fills>
  <borders count="69">
    <border>
      <left/>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top style="hair">
        <color indexed="8"/>
      </top>
      <bottom/>
      <diagonal/>
    </border>
    <border>
      <left/>
      <right/>
      <top/>
      <bottom style="thick">
        <color indexed="8"/>
      </bottom>
      <diagonal/>
    </border>
    <border>
      <left style="thick">
        <color indexed="8"/>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n">
        <color indexed="64"/>
      </left>
      <right/>
      <top style="thick">
        <color indexed="8"/>
      </top>
      <bottom style="thin">
        <color indexed="64"/>
      </bottom>
      <diagonal/>
    </border>
    <border>
      <left/>
      <right style="thin">
        <color indexed="8"/>
      </right>
      <top style="thick">
        <color indexed="8"/>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right/>
      <top style="thin">
        <color indexed="8"/>
      </top>
      <bottom/>
      <diagonal/>
    </border>
    <border>
      <left/>
      <right style="thin">
        <color indexed="8"/>
      </right>
      <top/>
      <bottom style="thin">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hair">
        <color indexed="8"/>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8"/>
      </right>
      <top/>
      <bottom/>
      <diagonal/>
    </border>
    <border>
      <left/>
      <right style="thin">
        <color indexed="8"/>
      </right>
      <top style="thin">
        <color indexed="64"/>
      </top>
      <bottom/>
      <diagonal/>
    </border>
    <border>
      <left/>
      <right style="thin">
        <color indexed="8"/>
      </right>
      <top style="thin">
        <color indexed="8"/>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s>
  <cellStyleXfs count="4">
    <xf numFmtId="0" fontId="0" fillId="0" borderId="0"/>
    <xf numFmtId="0" fontId="1" fillId="0" borderId="0"/>
    <xf numFmtId="0" fontId="3" fillId="0" borderId="0" applyNumberFormat="0" applyFill="0" applyBorder="0" applyAlignment="0" applyProtection="0"/>
    <xf numFmtId="44" fontId="4" fillId="0" borderId="0" applyFont="0" applyFill="0" applyBorder="0" applyAlignment="0" applyProtection="0"/>
  </cellStyleXfs>
  <cellXfs count="231">
    <xf numFmtId="0" fontId="0" fillId="0" borderId="0" xfId="0"/>
    <xf numFmtId="0" fontId="5" fillId="3" borderId="0" xfId="0" applyFont="1" applyFill="1" applyBorder="1" applyAlignment="1">
      <alignment horizontal="left" vertical="center"/>
    </xf>
    <xf numFmtId="0" fontId="5" fillId="3" borderId="0" xfId="0" applyFont="1" applyFill="1" applyBorder="1" applyAlignment="1">
      <alignment horizontal="center" vertical="center"/>
    </xf>
    <xf numFmtId="4" fontId="5" fillId="3" borderId="0" xfId="0" applyNumberFormat="1" applyFont="1" applyFill="1" applyBorder="1" applyAlignment="1">
      <alignment horizontal="center" vertical="center"/>
    </xf>
    <xf numFmtId="0" fontId="9" fillId="3"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6" borderId="2" xfId="0" applyFont="1" applyFill="1" applyBorder="1" applyAlignment="1">
      <alignment horizontal="center" vertical="center"/>
    </xf>
    <xf numFmtId="0" fontId="15" fillId="0" borderId="0" xfId="0" applyFont="1"/>
    <xf numFmtId="0" fontId="5" fillId="0" borderId="1" xfId="0" applyFont="1" applyFill="1" applyBorder="1" applyAlignment="1">
      <alignment horizontal="center" vertical="center"/>
    </xf>
    <xf numFmtId="0" fontId="16" fillId="6" borderId="0" xfId="0" applyFont="1" applyFill="1" applyBorder="1" applyAlignment="1">
      <alignment horizontal="left" vertical="center"/>
    </xf>
    <xf numFmtId="0" fontId="2" fillId="0" borderId="0" xfId="0" applyFont="1" applyAlignment="1">
      <alignment horizontal="center" vertical="center"/>
    </xf>
    <xf numFmtId="4" fontId="5" fillId="3" borderId="43" xfId="0" applyNumberFormat="1" applyFont="1" applyFill="1" applyBorder="1" applyAlignment="1">
      <alignment horizontal="center" vertical="center" wrapText="1"/>
    </xf>
    <xf numFmtId="4" fontId="5" fillId="3" borderId="10" xfId="0" applyNumberFormat="1" applyFont="1" applyFill="1" applyBorder="1" applyAlignment="1">
      <alignment horizontal="center" vertical="center" wrapText="1"/>
    </xf>
    <xf numFmtId="167" fontId="5" fillId="3" borderId="12" xfId="0" applyNumberFormat="1" applyFont="1" applyFill="1" applyBorder="1" applyAlignment="1">
      <alignment horizontal="center" vertical="center"/>
    </xf>
    <xf numFmtId="167" fontId="5" fillId="3" borderId="13" xfId="0" applyNumberFormat="1" applyFont="1" applyFill="1" applyBorder="1" applyAlignment="1">
      <alignment horizontal="center" vertical="center"/>
    </xf>
    <xf numFmtId="167" fontId="5" fillId="3" borderId="44" xfId="0" applyNumberFormat="1" applyFont="1" applyFill="1" applyBorder="1" applyAlignment="1">
      <alignment horizontal="center" vertical="center"/>
    </xf>
    <xf numFmtId="4" fontId="5" fillId="3" borderId="50" xfId="0" applyNumberFormat="1" applyFont="1" applyFill="1" applyBorder="1" applyAlignment="1">
      <alignment horizontal="center" vertical="center" wrapText="1"/>
    </xf>
    <xf numFmtId="4" fontId="5" fillId="3" borderId="11" xfId="0" applyNumberFormat="1" applyFont="1" applyFill="1" applyBorder="1" applyAlignment="1">
      <alignment horizontal="center" vertical="center" wrapText="1"/>
    </xf>
    <xf numFmtId="44" fontId="5" fillId="3" borderId="12" xfId="3" applyFont="1" applyFill="1" applyBorder="1" applyAlignment="1">
      <alignment horizontal="center" vertical="center"/>
    </xf>
    <xf numFmtId="44" fontId="5" fillId="3" borderId="13" xfId="3" applyFont="1" applyFill="1" applyBorder="1" applyAlignment="1">
      <alignment horizontal="center" vertical="center"/>
    </xf>
    <xf numFmtId="44" fontId="5" fillId="3" borderId="44" xfId="3" applyFont="1" applyFill="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44" fontId="6" fillId="3" borderId="47" xfId="3" applyFont="1" applyFill="1" applyBorder="1" applyAlignment="1">
      <alignment horizontal="center" vertical="center"/>
    </xf>
    <xf numFmtId="44" fontId="8" fillId="0" borderId="48" xfId="3" applyFont="1" applyBorder="1" applyAlignment="1">
      <alignment horizontal="center" vertical="center"/>
    </xf>
    <xf numFmtId="44" fontId="8" fillId="0" borderId="49" xfId="3" applyFont="1" applyBorder="1" applyAlignment="1">
      <alignment horizontal="center" vertical="center"/>
    </xf>
    <xf numFmtId="0" fontId="5" fillId="5" borderId="38" xfId="0" applyFont="1" applyFill="1" applyBorder="1" applyAlignment="1">
      <alignment horizontal="center" vertical="center"/>
    </xf>
    <xf numFmtId="0" fontId="5" fillId="5" borderId="39" xfId="0" applyFont="1" applyFill="1" applyBorder="1" applyAlignment="1">
      <alignment horizontal="center" vertical="center"/>
    </xf>
    <xf numFmtId="0" fontId="5" fillId="6" borderId="3"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4" fontId="7" fillId="0" borderId="0" xfId="0" applyNumberFormat="1" applyFont="1" applyAlignment="1">
      <alignment horizontal="center" vertical="center"/>
    </xf>
    <xf numFmtId="0" fontId="7" fillId="0" borderId="0" xfId="0" applyFont="1" applyAlignment="1">
      <alignment horizontal="center" vertical="center"/>
    </xf>
    <xf numFmtId="4" fontId="19" fillId="0" borderId="0" xfId="2" applyNumberFormat="1" applyFont="1" applyAlignment="1">
      <alignment horizontal="center" vertical="center"/>
    </xf>
    <xf numFmtId="0" fontId="5" fillId="5" borderId="40"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18" fillId="0" borderId="0" xfId="0" applyFont="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4" fontId="5" fillId="3" borderId="45" xfId="0" applyNumberFormat="1" applyFont="1" applyFill="1" applyBorder="1" applyAlignment="1">
      <alignment horizontal="center" vertical="center" wrapText="1"/>
    </xf>
    <xf numFmtId="4" fontId="5" fillId="3" borderId="46" xfId="0" applyNumberFormat="1" applyFont="1" applyFill="1" applyBorder="1" applyAlignment="1">
      <alignment horizontal="center" vertical="center" wrapText="1"/>
    </xf>
    <xf numFmtId="44" fontId="5" fillId="3" borderId="47" xfId="3" applyFont="1" applyFill="1" applyBorder="1" applyAlignment="1">
      <alignment horizontal="center" vertical="center"/>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6" fillId="3" borderId="50" xfId="0" applyFont="1" applyFill="1" applyBorder="1" applyAlignment="1">
      <alignment horizontal="center" vertical="center"/>
    </xf>
    <xf numFmtId="0" fontId="6" fillId="3" borderId="11" xfId="0" applyFont="1" applyFill="1" applyBorder="1" applyAlignment="1">
      <alignment horizontal="center" vertical="center"/>
    </xf>
    <xf numFmtId="44" fontId="6" fillId="3" borderId="12" xfId="3" applyFont="1" applyFill="1" applyBorder="1" applyAlignment="1">
      <alignment horizontal="center" vertical="center"/>
    </xf>
    <xf numFmtId="44" fontId="8" fillId="0" borderId="13" xfId="3" applyFont="1" applyBorder="1" applyAlignment="1">
      <alignment horizontal="center" vertical="center"/>
    </xf>
    <xf numFmtId="44" fontId="8" fillId="0" borderId="44" xfId="3" applyFont="1" applyBorder="1" applyAlignment="1">
      <alignment horizontal="center" vertical="center"/>
    </xf>
    <xf numFmtId="44" fontId="6" fillId="3" borderId="13" xfId="3" applyFont="1" applyFill="1" applyBorder="1" applyAlignment="1">
      <alignment horizontal="center" vertical="center"/>
    </xf>
    <xf numFmtId="44" fontId="6" fillId="3" borderId="44" xfId="3" applyFont="1" applyFill="1" applyBorder="1" applyAlignment="1">
      <alignment horizontal="center" vertical="center"/>
    </xf>
    <xf numFmtId="0" fontId="21" fillId="0" borderId="0" xfId="2" applyFont="1" applyAlignment="1">
      <alignment horizontal="center" vertical="center"/>
    </xf>
    <xf numFmtId="0" fontId="11" fillId="0" borderId="0" xfId="0" applyFont="1" applyAlignment="1">
      <alignment horizontal="center" vertical="center"/>
    </xf>
    <xf numFmtId="0" fontId="5" fillId="6" borderId="61" xfId="0" applyFont="1" applyFill="1" applyBorder="1" applyAlignment="1">
      <alignment horizontal="left" vertical="center" wrapText="1"/>
    </xf>
    <xf numFmtId="0" fontId="5" fillId="6" borderId="41" xfId="0" applyFont="1" applyFill="1" applyBorder="1" applyAlignment="1">
      <alignment horizontal="left" vertical="center" wrapText="1"/>
    </xf>
    <xf numFmtId="0" fontId="5" fillId="6" borderId="42" xfId="0" applyFont="1" applyFill="1" applyBorder="1" applyAlignment="1">
      <alignment horizontal="left" vertical="center" wrapText="1"/>
    </xf>
    <xf numFmtId="0" fontId="5" fillId="6" borderId="6" xfId="0" applyFont="1" applyFill="1" applyBorder="1" applyAlignment="1">
      <alignment horizontal="center" vertical="center"/>
    </xf>
    <xf numFmtId="0" fontId="5" fillId="6" borderId="66" xfId="0" applyFont="1" applyFill="1" applyBorder="1" applyAlignment="1">
      <alignment horizontal="center" vertical="center"/>
    </xf>
    <xf numFmtId="0" fontId="5" fillId="6" borderId="67"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5" fillId="6" borderId="40" xfId="0" applyFont="1" applyFill="1" applyBorder="1" applyAlignment="1">
      <alignment horizontal="center" vertical="center"/>
    </xf>
    <xf numFmtId="0" fontId="16" fillId="6" borderId="41" xfId="0" applyFont="1" applyFill="1" applyBorder="1" applyAlignment="1">
      <alignment horizontal="left" vertical="center"/>
    </xf>
    <xf numFmtId="0" fontId="16" fillId="6" borderId="42" xfId="0" applyFont="1" applyFill="1" applyBorder="1" applyAlignment="1">
      <alignment horizontal="left" vertical="center"/>
    </xf>
    <xf numFmtId="172" fontId="5" fillId="5" borderId="40" xfId="0" applyNumberFormat="1" applyFont="1" applyFill="1" applyBorder="1" applyAlignment="1">
      <alignment horizontal="center" vertical="center"/>
    </xf>
    <xf numFmtId="172" fontId="8" fillId="6" borderId="42" xfId="0" applyNumberFormat="1"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4" fontId="23" fillId="0" borderId="0" xfId="0" applyNumberFormat="1" applyFont="1" applyAlignment="1">
      <alignment horizontal="center" vertical="center"/>
    </xf>
    <xf numFmtId="0" fontId="5" fillId="0" borderId="0" xfId="0" applyFont="1" applyAlignment="1">
      <alignment horizontal="center" vertical="center"/>
    </xf>
    <xf numFmtId="0" fontId="8" fillId="0" borderId="0" xfId="0" applyFont="1"/>
    <xf numFmtId="0" fontId="24" fillId="0" borderId="0" xfId="0" applyFont="1" applyAlignment="1">
      <alignment horizontal="left" vertical="center"/>
    </xf>
    <xf numFmtId="0" fontId="8" fillId="0" borderId="0" xfId="0" applyFont="1" applyAlignment="1">
      <alignment horizontal="center" vertical="center"/>
    </xf>
    <xf numFmtId="4" fontId="23" fillId="0" borderId="0" xfId="0" applyNumberFormat="1" applyFont="1" applyAlignment="1">
      <alignment horizontal="left" vertical="center"/>
    </xf>
    <xf numFmtId="0" fontId="25"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4" fontId="5" fillId="2" borderId="0" xfId="0" applyNumberFormat="1" applyFont="1" applyFill="1" applyBorder="1" applyAlignment="1">
      <alignment horizontal="center" vertical="center"/>
    </xf>
    <xf numFmtId="0" fontId="24"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0" xfId="0" applyFont="1" applyFill="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9" fillId="0" borderId="0" xfId="0" applyFont="1"/>
    <xf numFmtId="0" fontId="6" fillId="0" borderId="10" xfId="0" applyFont="1" applyBorder="1" applyAlignment="1">
      <alignment horizontal="center"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26" fillId="0" borderId="0" xfId="0" applyFont="1" applyBorder="1" applyAlignment="1">
      <alignment horizontal="center" vertical="center"/>
    </xf>
    <xf numFmtId="0" fontId="8" fillId="0" borderId="1" xfId="0" applyFont="1" applyBorder="1" applyAlignment="1">
      <alignment horizontal="center" vertical="center" wrapText="1"/>
    </xf>
    <xf numFmtId="0" fontId="26" fillId="0" borderId="0" xfId="0" applyFont="1"/>
    <xf numFmtId="0" fontId="8" fillId="0" borderId="0" xfId="0" applyFont="1" applyBorder="1" applyAlignment="1">
      <alignment horizontal="left" vertical="center" wrapText="1"/>
    </xf>
    <xf numFmtId="0" fontId="8" fillId="0" borderId="17" xfId="0" applyFont="1" applyBorder="1" applyAlignment="1">
      <alignment horizontal="center"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8" xfId="0" applyFont="1" applyBorder="1" applyAlignment="1">
      <alignment horizontal="center" vertical="center"/>
    </xf>
    <xf numFmtId="0" fontId="6" fillId="0" borderId="56" xfId="0" applyFont="1" applyBorder="1" applyAlignment="1">
      <alignment horizontal="center" vertical="center"/>
    </xf>
    <xf numFmtId="0" fontId="6" fillId="0" borderId="15" xfId="0" applyFont="1" applyBorder="1" applyAlignment="1">
      <alignment horizontal="center" vertical="center"/>
    </xf>
    <xf numFmtId="0" fontId="6" fillId="0" borderId="57" xfId="0" applyFont="1" applyBorder="1" applyAlignment="1">
      <alignment horizontal="center" vertical="center"/>
    </xf>
    <xf numFmtId="0" fontId="6" fillId="6" borderId="60" xfId="0" applyFont="1" applyFill="1" applyBorder="1" applyAlignment="1">
      <alignment horizontal="center" vertical="center"/>
    </xf>
    <xf numFmtId="0" fontId="6" fillId="0" borderId="16" xfId="0" applyFont="1" applyBorder="1" applyAlignment="1">
      <alignment horizontal="left" vertical="center" wrapText="1"/>
    </xf>
    <xf numFmtId="0" fontId="6" fillId="0" borderId="58" xfId="0" applyFont="1" applyBorder="1" applyAlignment="1">
      <alignment horizontal="left" vertical="center" wrapText="1"/>
    </xf>
    <xf numFmtId="0" fontId="6" fillId="0" borderId="59" xfId="0" applyFont="1" applyBorder="1" applyAlignment="1">
      <alignment horizontal="left" vertical="center" wrapText="1"/>
    </xf>
    <xf numFmtId="0" fontId="9" fillId="0" borderId="0" xfId="0" applyFont="1" applyBorder="1" applyAlignment="1">
      <alignment horizontal="center" vertical="center"/>
    </xf>
    <xf numFmtId="0" fontId="27" fillId="0" borderId="0" xfId="0" applyFont="1" applyBorder="1" applyAlignment="1">
      <alignment horizontal="left" vertical="center"/>
    </xf>
    <xf numFmtId="4" fontId="23" fillId="0" borderId="0" xfId="0" applyNumberFormat="1" applyFont="1" applyBorder="1" applyAlignment="1">
      <alignment horizontal="center" vertical="center"/>
    </xf>
    <xf numFmtId="3" fontId="23" fillId="0" borderId="0" xfId="0" applyNumberFormat="1" applyFont="1" applyBorder="1" applyAlignment="1">
      <alignment horizontal="center" vertical="center"/>
    </xf>
    <xf numFmtId="0" fontId="9" fillId="6" borderId="40" xfId="0" applyFont="1" applyFill="1" applyBorder="1" applyAlignment="1">
      <alignment horizontal="center" vertical="center"/>
    </xf>
    <xf numFmtId="0" fontId="5" fillId="5" borderId="55" xfId="0" applyFont="1" applyFill="1" applyBorder="1" applyAlignment="1">
      <alignment horizontal="center" vertical="center"/>
    </xf>
    <xf numFmtId="0" fontId="5" fillId="5" borderId="41" xfId="0" applyFont="1" applyFill="1" applyBorder="1" applyAlignment="1">
      <alignment horizontal="center" vertical="center"/>
    </xf>
    <xf numFmtId="0" fontId="6" fillId="5" borderId="41" xfId="0" applyFont="1" applyFill="1" applyBorder="1" applyAlignment="1">
      <alignment horizontal="center" vertical="center"/>
    </xf>
    <xf numFmtId="0" fontId="28" fillId="0" borderId="0" xfId="0" applyFont="1" applyBorder="1" applyAlignment="1">
      <alignment horizontal="left" vertical="top" wrapText="1"/>
    </xf>
    <xf numFmtId="0" fontId="9" fillId="6" borderId="0" xfId="0" applyFont="1" applyFill="1" applyAlignment="1">
      <alignment horizontal="center" vertical="center"/>
    </xf>
    <xf numFmtId="0" fontId="8" fillId="6" borderId="0" xfId="0" applyFont="1" applyFill="1" applyAlignment="1">
      <alignment horizontal="center" vertical="center"/>
    </xf>
    <xf numFmtId="4" fontId="24" fillId="7" borderId="0" xfId="0" applyNumberFormat="1" applyFont="1" applyFill="1" applyBorder="1" applyAlignment="1">
      <alignment horizontal="center" vertical="center" wrapText="1"/>
    </xf>
    <xf numFmtId="165" fontId="24" fillId="6" borderId="20" xfId="0" applyNumberFormat="1"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left" vertical="center"/>
    </xf>
    <xf numFmtId="0" fontId="5" fillId="6" borderId="23" xfId="0" applyFont="1" applyFill="1" applyBorder="1" applyAlignment="1">
      <alignment horizontal="left" vertical="center"/>
    </xf>
    <xf numFmtId="0" fontId="9" fillId="6" borderId="24" xfId="0" applyFont="1" applyFill="1" applyBorder="1" applyAlignment="1">
      <alignment horizontal="center" vertical="center"/>
    </xf>
    <xf numFmtId="4" fontId="5" fillId="6" borderId="24" xfId="0" applyNumberFormat="1" applyFont="1" applyFill="1" applyBorder="1" applyAlignment="1">
      <alignment horizontal="center" vertical="center" wrapText="1"/>
    </xf>
    <xf numFmtId="0" fontId="5" fillId="6" borderId="24" xfId="0" applyFont="1" applyFill="1" applyBorder="1" applyAlignment="1">
      <alignment horizontal="center" vertical="center" wrapText="1"/>
    </xf>
    <xf numFmtId="0" fontId="6" fillId="6" borderId="24" xfId="0" applyFont="1" applyFill="1" applyBorder="1" applyAlignment="1">
      <alignment horizontal="center" vertical="center"/>
    </xf>
    <xf numFmtId="0" fontId="5" fillId="6" borderId="25" xfId="0" applyFont="1" applyFill="1" applyBorder="1" applyAlignment="1">
      <alignment horizontal="center" vertical="center" wrapText="1"/>
    </xf>
    <xf numFmtId="0" fontId="29" fillId="3" borderId="26" xfId="0" applyFont="1" applyFill="1" applyBorder="1" applyAlignment="1">
      <alignment horizontal="left" vertical="center" wrapText="1"/>
    </xf>
    <xf numFmtId="0" fontId="29" fillId="3" borderId="27" xfId="0" applyFont="1" applyFill="1" applyBorder="1" applyAlignment="1">
      <alignment horizontal="left" vertical="center" wrapText="1"/>
    </xf>
    <xf numFmtId="164" fontId="29" fillId="3" borderId="28" xfId="0" applyNumberFormat="1" applyFont="1" applyFill="1" applyBorder="1" applyAlignment="1">
      <alignment horizontal="center" vertical="center"/>
    </xf>
    <xf numFmtId="44" fontId="29" fillId="3" borderId="10" xfId="3" applyFont="1" applyFill="1" applyBorder="1" applyAlignment="1">
      <alignment horizontal="center" vertical="center"/>
    </xf>
    <xf numFmtId="0" fontId="5" fillId="0" borderId="29" xfId="0" applyFont="1" applyBorder="1" applyAlignment="1" applyProtection="1">
      <alignment horizontal="center" vertical="center"/>
      <protection locked="0"/>
    </xf>
    <xf numFmtId="0" fontId="28" fillId="0" borderId="30" xfId="0" applyFont="1" applyFill="1" applyBorder="1" applyAlignment="1">
      <alignment horizontal="center" vertical="center"/>
    </xf>
    <xf numFmtId="172" fontId="5" fillId="0" borderId="29" xfId="0" applyNumberFormat="1" applyFont="1" applyBorder="1" applyAlignment="1">
      <alignment horizontal="center" vertical="center"/>
    </xf>
    <xf numFmtId="0" fontId="29" fillId="3" borderId="12" xfId="0" applyFont="1" applyFill="1" applyBorder="1" applyAlignment="1">
      <alignment horizontal="left" vertical="center" wrapText="1"/>
    </xf>
    <xf numFmtId="0" fontId="29" fillId="3" borderId="31" xfId="0" applyFont="1" applyFill="1" applyBorder="1" applyAlignment="1">
      <alignment horizontal="left" vertical="center" wrapText="1"/>
    </xf>
    <xf numFmtId="0" fontId="5" fillId="0" borderId="29" xfId="0" applyFont="1" applyBorder="1" applyAlignment="1" applyProtection="1">
      <alignment horizontal="center" vertical="center"/>
    </xf>
    <xf numFmtId="164" fontId="5" fillId="0" borderId="29" xfId="0" applyNumberFormat="1" applyFont="1" applyBorder="1" applyAlignment="1">
      <alignment horizontal="center" vertical="center"/>
    </xf>
    <xf numFmtId="0" fontId="29" fillId="3" borderId="10" xfId="0" applyNumberFormat="1" applyFont="1" applyFill="1" applyBorder="1" applyAlignment="1">
      <alignment horizontal="center" vertical="center"/>
    </xf>
    <xf numFmtId="0" fontId="5" fillId="0" borderId="35" xfId="0" applyFont="1" applyBorder="1" applyAlignment="1" applyProtection="1">
      <alignment horizontal="center" vertical="center"/>
      <protection locked="0"/>
    </xf>
    <xf numFmtId="0" fontId="28" fillId="0" borderId="65" xfId="0" applyFont="1" applyFill="1" applyBorder="1" applyAlignment="1">
      <alignment horizontal="center" vertical="center"/>
    </xf>
    <xf numFmtId="172" fontId="5" fillId="0" borderId="35" xfId="0" applyNumberFormat="1" applyFont="1" applyBorder="1" applyAlignment="1">
      <alignment horizontal="center" vertical="center"/>
    </xf>
    <xf numFmtId="44" fontId="29" fillId="3" borderId="14" xfId="3" applyFont="1" applyFill="1" applyBorder="1" applyAlignment="1">
      <alignment horizontal="center" vertical="center"/>
    </xf>
    <xf numFmtId="0" fontId="5" fillId="0" borderId="10" xfId="0" applyFont="1" applyBorder="1" applyAlignment="1" applyProtection="1">
      <alignment horizontal="center" vertical="center"/>
      <protection locked="0"/>
    </xf>
    <xf numFmtId="0" fontId="28" fillId="0" borderId="10" xfId="0" applyFont="1" applyFill="1" applyBorder="1" applyAlignment="1">
      <alignment horizontal="center" vertical="center"/>
    </xf>
    <xf numFmtId="172" fontId="5" fillId="0" borderId="10" xfId="0" applyNumberFormat="1" applyFont="1" applyBorder="1" applyAlignment="1">
      <alignment horizontal="center" vertical="center"/>
    </xf>
    <xf numFmtId="0" fontId="29" fillId="3" borderId="56" xfId="0" applyFont="1" applyFill="1" applyBorder="1" applyAlignment="1">
      <alignment horizontal="left" vertical="center" wrapText="1"/>
    </xf>
    <xf numFmtId="0" fontId="29" fillId="3" borderId="64" xfId="0" applyFont="1" applyFill="1" applyBorder="1" applyAlignment="1">
      <alignment horizontal="left" vertical="center" wrapText="1"/>
    </xf>
    <xf numFmtId="164" fontId="29" fillId="3" borderId="34" xfId="0" applyNumberFormat="1" applyFont="1" applyFill="1" applyBorder="1" applyAlignment="1">
      <alignment horizontal="center" vertical="center"/>
    </xf>
    <xf numFmtId="0" fontId="29" fillId="3" borderId="11" xfId="0" applyFont="1" applyFill="1" applyBorder="1" applyAlignment="1">
      <alignment horizontal="left" vertical="center" wrapText="1"/>
    </xf>
    <xf numFmtId="164" fontId="29" fillId="3" borderId="10" xfId="0" applyNumberFormat="1" applyFont="1" applyFill="1" applyBorder="1" applyAlignment="1">
      <alignment horizontal="center" vertical="center"/>
    </xf>
    <xf numFmtId="0" fontId="30" fillId="6" borderId="62" xfId="0" applyFont="1" applyFill="1" applyBorder="1" applyAlignment="1">
      <alignment horizontal="left" vertical="center" wrapText="1"/>
    </xf>
    <xf numFmtId="0" fontId="30" fillId="6" borderId="0" xfId="0" applyFont="1" applyFill="1" applyBorder="1" applyAlignment="1">
      <alignment horizontal="left" vertical="center" wrapText="1"/>
    </xf>
    <xf numFmtId="0" fontId="30" fillId="6" borderId="63" xfId="0" applyFont="1" applyFill="1" applyBorder="1" applyAlignment="1">
      <alignment horizontal="left" vertical="center" wrapText="1"/>
    </xf>
    <xf numFmtId="0" fontId="29" fillId="3" borderId="13" xfId="0" applyFont="1" applyFill="1" applyBorder="1" applyAlignment="1">
      <alignment horizontal="left" vertical="center" wrapText="1"/>
    </xf>
    <xf numFmtId="0" fontId="28" fillId="0" borderId="37" xfId="0" applyFont="1" applyFill="1" applyBorder="1" applyAlignment="1">
      <alignment horizontal="center" vertical="center"/>
    </xf>
    <xf numFmtId="44" fontId="29" fillId="3" borderId="6" xfId="3" applyFont="1" applyFill="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164" fontId="9" fillId="0" borderId="0" xfId="0" applyNumberFormat="1" applyFont="1" applyBorder="1" applyAlignment="1">
      <alignment horizontal="center" vertical="center"/>
    </xf>
    <xf numFmtId="0" fontId="24" fillId="0" borderId="0" xfId="0" applyFont="1" applyBorder="1" applyAlignment="1">
      <alignment horizontal="center" vertical="center"/>
    </xf>
    <xf numFmtId="0" fontId="9" fillId="0" borderId="19" xfId="0" applyFont="1" applyFill="1" applyBorder="1" applyAlignment="1">
      <alignment horizontal="center" vertical="center"/>
    </xf>
    <xf numFmtId="166" fontId="24" fillId="0" borderId="36" xfId="0" applyNumberFormat="1" applyFont="1" applyFill="1" applyBorder="1" applyAlignment="1">
      <alignment horizontal="center" vertical="center"/>
    </xf>
    <xf numFmtId="0" fontId="6" fillId="5" borderId="39" xfId="0" applyFont="1" applyFill="1" applyBorder="1" applyAlignment="1">
      <alignment horizontal="center" vertical="center"/>
    </xf>
    <xf numFmtId="0" fontId="9" fillId="0" borderId="0" xfId="0" applyFont="1" applyFill="1" applyBorder="1" applyAlignment="1">
      <alignment horizontal="center" vertical="center"/>
    </xf>
    <xf numFmtId="166" fontId="24" fillId="0" borderId="0" xfId="0" applyNumberFormat="1" applyFont="1" applyFill="1" applyBorder="1" applyAlignment="1">
      <alignment horizontal="center" vertical="center"/>
    </xf>
    <xf numFmtId="0" fontId="6" fillId="3" borderId="10" xfId="0" applyFont="1" applyFill="1" applyBorder="1" applyAlignment="1">
      <alignment horizontal="center" vertical="center"/>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164" fontId="9" fillId="0" borderId="32" xfId="0" applyNumberFormat="1" applyFont="1" applyBorder="1" applyAlignment="1">
      <alignment horizontal="center" vertical="center"/>
    </xf>
    <xf numFmtId="44" fontId="6" fillId="3" borderId="10" xfId="3" applyFont="1" applyFill="1" applyBorder="1" applyAlignment="1">
      <alignment horizontal="center" vertical="center"/>
    </xf>
    <xf numFmtId="0" fontId="5" fillId="0" borderId="33" xfId="0" applyFont="1" applyBorder="1" applyAlignment="1" applyProtection="1">
      <alignment horizontal="center" vertical="center"/>
      <protection locked="0"/>
    </xf>
    <xf numFmtId="172" fontId="5" fillId="0" borderId="33" xfId="0" applyNumberFormat="1" applyFont="1" applyBorder="1" applyAlignment="1">
      <alignment horizontal="center" vertical="center"/>
    </xf>
    <xf numFmtId="0" fontId="6" fillId="0" borderId="31" xfId="0" applyFont="1" applyBorder="1" applyAlignment="1">
      <alignment horizontal="left" vertical="center" wrapText="1"/>
    </xf>
    <xf numFmtId="0" fontId="5" fillId="4" borderId="0" xfId="0" applyFont="1" applyFill="1" applyBorder="1" applyAlignment="1">
      <alignment horizontal="center" vertical="center"/>
    </xf>
    <xf numFmtId="0" fontId="5" fillId="4" borderId="0" xfId="0" applyFont="1" applyFill="1" applyBorder="1" applyAlignment="1">
      <alignment horizontal="left" vertical="center"/>
    </xf>
    <xf numFmtId="0" fontId="6" fillId="4" borderId="0" xfId="0" applyFont="1" applyFill="1" applyBorder="1" applyAlignment="1">
      <alignment horizontal="center" vertical="center"/>
    </xf>
    <xf numFmtId="164" fontId="5" fillId="4" borderId="0" xfId="0" applyNumberFormat="1" applyFont="1" applyFill="1" applyBorder="1" applyAlignment="1">
      <alignment horizontal="center" vertical="center"/>
    </xf>
    <xf numFmtId="0" fontId="9" fillId="0" borderId="54" xfId="0" applyFont="1" applyBorder="1" applyAlignment="1">
      <alignment horizontal="center" vertical="center"/>
    </xf>
    <xf numFmtId="0" fontId="9" fillId="0" borderId="0" xfId="0" applyFont="1" applyBorder="1" applyAlignment="1">
      <alignment horizontal="center" vertical="center"/>
    </xf>
    <xf numFmtId="0" fontId="6" fillId="3" borderId="0" xfId="0" applyFont="1" applyFill="1" applyAlignment="1">
      <alignment horizontal="center" vertical="center"/>
    </xf>
    <xf numFmtId="0" fontId="6" fillId="3" borderId="0" xfId="0" applyFont="1" applyFill="1" applyBorder="1" applyAlignment="1">
      <alignment horizontal="left" vertical="center" wrapText="1"/>
    </xf>
    <xf numFmtId="0" fontId="6" fillId="3" borderId="0" xfId="0" applyFont="1" applyFill="1" applyBorder="1" applyAlignment="1">
      <alignment horizontal="center" vertical="center" wrapText="1"/>
    </xf>
    <xf numFmtId="44" fontId="5" fillId="3" borderId="0" xfId="3" applyFont="1" applyFill="1" applyBorder="1" applyAlignment="1">
      <alignment horizontal="center" vertical="center"/>
    </xf>
    <xf numFmtId="44" fontId="31" fillId="0" borderId="0" xfId="3" applyFont="1" applyBorder="1" applyAlignment="1">
      <alignment horizontal="center" vertical="center"/>
    </xf>
    <xf numFmtId="0" fontId="16" fillId="3" borderId="0" xfId="0" applyFont="1" applyFill="1" applyBorder="1" applyAlignment="1">
      <alignment horizontal="left" vertical="center"/>
    </xf>
    <xf numFmtId="4" fontId="32" fillId="3" borderId="0" xfId="0" applyNumberFormat="1" applyFont="1" applyFill="1" applyBorder="1" applyAlignment="1">
      <alignment horizontal="center" vertical="center"/>
    </xf>
    <xf numFmtId="0" fontId="6" fillId="0" borderId="0" xfId="0" applyFont="1" applyBorder="1" applyAlignment="1" applyProtection="1">
      <alignment vertical="center" wrapText="1"/>
      <protection locked="0"/>
    </xf>
    <xf numFmtId="0" fontId="6" fillId="0" borderId="10" xfId="0" applyFont="1" applyBorder="1" applyAlignment="1">
      <alignment horizontal="left" vertical="center" wrapText="1"/>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xf>
    <xf numFmtId="0" fontId="6" fillId="0" borderId="10" xfId="0" applyFont="1" applyBorder="1" applyAlignment="1" applyProtection="1">
      <alignmen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0" fontId="8" fillId="0" borderId="0" xfId="0" applyFont="1" applyBorder="1" applyAlignment="1"/>
    <xf numFmtId="0" fontId="24" fillId="0" borderId="0" xfId="0" applyFont="1" applyBorder="1" applyAlignment="1">
      <alignment horizontal="center" vertical="center" wrapText="1"/>
    </xf>
    <xf numFmtId="0" fontId="9" fillId="0" borderId="0" xfId="0" applyFont="1" applyBorder="1" applyAlignment="1"/>
    <xf numFmtId="0" fontId="24" fillId="0" borderId="0" xfId="0" applyFont="1" applyBorder="1" applyAlignment="1">
      <alignment horizontal="left" vertical="top" wrapText="1"/>
    </xf>
    <xf numFmtId="0" fontId="8" fillId="0" borderId="0" xfId="0" applyFont="1" applyAlignment="1">
      <alignment horizontal="left" vertical="top" wrapText="1"/>
    </xf>
    <xf numFmtId="0" fontId="24" fillId="0" borderId="0" xfId="0" applyFont="1" applyBorder="1" applyAlignment="1">
      <alignment horizontal="left" vertical="center" wrapText="1"/>
    </xf>
    <xf numFmtId="0" fontId="33" fillId="0" borderId="0" xfId="0" applyFont="1" applyAlignment="1">
      <alignment horizontal="center" vertical="center"/>
    </xf>
    <xf numFmtId="0" fontId="36" fillId="0" borderId="10" xfId="0" applyFont="1" applyBorder="1" applyAlignment="1">
      <alignment horizontal="left" vertical="center"/>
    </xf>
    <xf numFmtId="0" fontId="36" fillId="0" borderId="10" xfId="0" applyFont="1" applyBorder="1" applyAlignment="1">
      <alignment horizontal="left" vertical="center" wrapText="1"/>
    </xf>
    <xf numFmtId="0" fontId="36" fillId="0" borderId="10" xfId="0" applyFont="1" applyBorder="1" applyAlignment="1">
      <alignment vertical="center"/>
    </xf>
    <xf numFmtId="0" fontId="20" fillId="0" borderId="0" xfId="2" applyFont="1" applyBorder="1" applyAlignment="1">
      <alignment horizontal="left" vertical="top" wrapText="1"/>
    </xf>
    <xf numFmtId="0" fontId="14" fillId="0" borderId="0" xfId="0" applyFont="1" applyAlignment="1">
      <alignment horizontal="left" vertical="top" wrapText="1"/>
    </xf>
    <xf numFmtId="0" fontId="29" fillId="0" borderId="0" xfId="0" applyFont="1" applyBorder="1" applyAlignment="1">
      <alignment horizontal="center" vertical="center"/>
    </xf>
    <xf numFmtId="0" fontId="30" fillId="0" borderId="0" xfId="0" applyFont="1" applyBorder="1" applyAlignment="1">
      <alignment horizontal="left" vertical="top" wrapText="1"/>
    </xf>
    <xf numFmtId="0" fontId="29" fillId="0" borderId="0" xfId="0" applyFont="1"/>
    <xf numFmtId="4" fontId="18" fillId="0" borderId="0" xfId="0" applyNumberFormat="1" applyFont="1" applyBorder="1" applyAlignment="1">
      <alignment horizontal="left" vertical="top" wrapText="1"/>
    </xf>
    <xf numFmtId="0" fontId="29" fillId="0" borderId="0" xfId="0" applyFont="1" applyAlignment="1">
      <alignment horizontal="center" vertical="center"/>
    </xf>
    <xf numFmtId="4" fontId="18" fillId="0" borderId="0" xfId="0" applyNumberFormat="1" applyFont="1" applyBorder="1" applyAlignment="1">
      <alignment horizontal="left" vertical="center" wrapText="1"/>
    </xf>
    <xf numFmtId="0" fontId="17" fillId="0" borderId="0" xfId="0" applyFont="1" applyAlignment="1">
      <alignment horizontal="center" vertical="center"/>
    </xf>
    <xf numFmtId="4" fontId="22" fillId="0" borderId="0" xfId="0" applyNumberFormat="1" applyFont="1" applyBorder="1" applyAlignment="1">
      <alignment horizontal="left" vertical="center" wrapText="1"/>
    </xf>
    <xf numFmtId="0" fontId="22" fillId="0" borderId="0" xfId="0" applyFont="1" applyBorder="1" applyAlignment="1">
      <alignment horizontal="left" vertical="center" wrapText="1"/>
    </xf>
    <xf numFmtId="0" fontId="17" fillId="0" borderId="0" xfId="0" applyFont="1"/>
    <xf numFmtId="0" fontId="22" fillId="0" borderId="0" xfId="0" applyFont="1" applyBorder="1" applyAlignment="1">
      <alignment horizontal="left" vertical="top" wrapText="1"/>
    </xf>
    <xf numFmtId="0" fontId="17" fillId="0" borderId="0" xfId="0" applyFont="1" applyAlignment="1">
      <alignment horizontal="left" vertical="top" wrapText="1"/>
    </xf>
    <xf numFmtId="0" fontId="13" fillId="0" borderId="0" xfId="0" applyFont="1" applyBorder="1" applyAlignment="1">
      <alignment horizontal="center" vertical="top" wrapText="1"/>
    </xf>
    <xf numFmtId="0" fontId="10" fillId="0" borderId="0" xfId="0" applyFont="1" applyBorder="1" applyAlignment="1">
      <alignment horizontal="center" vertical="top" wrapText="1"/>
    </xf>
    <xf numFmtId="172" fontId="12" fillId="5" borderId="53" xfId="0" applyNumberFormat="1" applyFont="1" applyFill="1" applyBorder="1" applyAlignment="1">
      <alignment horizontal="center" vertical="center"/>
    </xf>
  </cellXfs>
  <cellStyles count="4">
    <cellStyle name="Lien hypertexte" xfId="2" builtinId="8"/>
    <cellStyle name="Monétaire"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5</xdr:col>
      <xdr:colOff>321208</xdr:colOff>
      <xdr:row>6</xdr:row>
      <xdr:rowOff>218641</xdr:rowOff>
    </xdr:from>
    <xdr:to>
      <xdr:col>7</xdr:col>
      <xdr:colOff>1080656</xdr:colOff>
      <xdr:row>9</xdr:row>
      <xdr:rowOff>36800</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89117" y="2366096"/>
          <a:ext cx="1971720" cy="1827068"/>
        </a:xfrm>
        <a:prstGeom prst="rect">
          <a:avLst/>
        </a:prstGeom>
      </xdr:spPr>
    </xdr:pic>
    <xdr:clientData/>
  </xdr:twoCellAnchor>
  <xdr:twoCellAnchor editAs="oneCell">
    <xdr:from>
      <xdr:col>1</xdr:col>
      <xdr:colOff>8364682</xdr:colOff>
      <xdr:row>279</xdr:row>
      <xdr:rowOff>207818</xdr:rowOff>
    </xdr:from>
    <xdr:to>
      <xdr:col>2</xdr:col>
      <xdr:colOff>2095499</xdr:colOff>
      <xdr:row>285</xdr:row>
      <xdr:rowOff>252872</xdr:rowOff>
    </xdr:to>
    <xdr:pic>
      <xdr:nvPicPr>
        <xdr:cNvPr id="9" name="Imag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189876545"/>
          <a:ext cx="2926772" cy="2712054"/>
        </a:xfrm>
        <a:prstGeom prst="rect">
          <a:avLst/>
        </a:prstGeom>
      </xdr:spPr>
    </xdr:pic>
    <xdr:clientData/>
  </xdr:twoCellAnchor>
  <xdr:twoCellAnchor editAs="oneCell">
    <xdr:from>
      <xdr:col>1</xdr:col>
      <xdr:colOff>1823199</xdr:colOff>
      <xdr:row>10</xdr:row>
      <xdr:rowOff>484909</xdr:rowOff>
    </xdr:from>
    <xdr:to>
      <xdr:col>5</xdr:col>
      <xdr:colOff>1057563</xdr:colOff>
      <xdr:row>15</xdr:row>
      <xdr:rowOff>623454</xdr:rowOff>
    </xdr:to>
    <xdr:pic>
      <xdr:nvPicPr>
        <xdr:cNvPr id="4" name="Imag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02517" y="5455227"/>
          <a:ext cx="15461501" cy="10096500"/>
        </a:xfrm>
        <a:prstGeom prst="rect">
          <a:avLst/>
        </a:prstGeom>
      </xdr:spPr>
    </xdr:pic>
    <xdr:clientData/>
  </xdr:twoCellAnchor>
  <xdr:twoCellAnchor editAs="oneCell">
    <xdr:from>
      <xdr:col>1</xdr:col>
      <xdr:colOff>7958268</xdr:colOff>
      <xdr:row>292</xdr:row>
      <xdr:rowOff>398318</xdr:rowOff>
    </xdr:from>
    <xdr:to>
      <xdr:col>2</xdr:col>
      <xdr:colOff>2583003</xdr:colOff>
      <xdr:row>297</xdr:row>
      <xdr:rowOff>242454</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37586" y="195955227"/>
          <a:ext cx="3820690" cy="2095500"/>
        </a:xfrm>
        <a:prstGeom prst="rect">
          <a:avLst/>
        </a:prstGeom>
      </xdr:spPr>
    </xdr:pic>
    <xdr:clientData/>
  </xdr:twoCellAnchor>
  <xdr:twoCellAnchor editAs="oneCell">
    <xdr:from>
      <xdr:col>1</xdr:col>
      <xdr:colOff>3064381</xdr:colOff>
      <xdr:row>34</xdr:row>
      <xdr:rowOff>346362</xdr:rowOff>
    </xdr:from>
    <xdr:to>
      <xdr:col>6</xdr:col>
      <xdr:colOff>71087</xdr:colOff>
      <xdr:row>43</xdr:row>
      <xdr:rowOff>207817</xdr:rowOff>
    </xdr:to>
    <xdr:pic>
      <xdr:nvPicPr>
        <xdr:cNvPr id="11" name="Image 10"/>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843699" y="29354317"/>
          <a:ext cx="14342206" cy="6407727"/>
        </a:xfrm>
        <a:prstGeom prst="rect">
          <a:avLst/>
        </a:prstGeom>
      </xdr:spPr>
    </xdr:pic>
    <xdr:clientData/>
  </xdr:twoCellAnchor>
  <xdr:twoCellAnchor editAs="oneCell">
    <xdr:from>
      <xdr:col>0</xdr:col>
      <xdr:colOff>710046</xdr:colOff>
      <xdr:row>16</xdr:row>
      <xdr:rowOff>617684</xdr:rowOff>
    </xdr:from>
    <xdr:to>
      <xdr:col>1</xdr:col>
      <xdr:colOff>8762999</xdr:colOff>
      <xdr:row>32</xdr:row>
      <xdr:rowOff>496454</xdr:rowOff>
    </xdr:to>
    <xdr:pic>
      <xdr:nvPicPr>
        <xdr:cNvPr id="12" name="Image 1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10046" y="16273320"/>
          <a:ext cx="8832271" cy="11776361"/>
        </a:xfrm>
        <a:prstGeom prst="rect">
          <a:avLst/>
        </a:prstGeom>
      </xdr:spPr>
    </xdr:pic>
    <xdr:clientData/>
  </xdr:twoCellAnchor>
  <xdr:twoCellAnchor editAs="oneCell">
    <xdr:from>
      <xdr:col>2</xdr:col>
      <xdr:colOff>588818</xdr:colOff>
      <xdr:row>16</xdr:row>
      <xdr:rowOff>606135</xdr:rowOff>
    </xdr:from>
    <xdr:to>
      <xdr:col>7</xdr:col>
      <xdr:colOff>1190627</xdr:colOff>
      <xdr:row>32</xdr:row>
      <xdr:rowOff>502227</xdr:rowOff>
    </xdr:to>
    <xdr:pic>
      <xdr:nvPicPr>
        <xdr:cNvPr id="13" name="Image 12"/>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564091" y="16261771"/>
          <a:ext cx="8845263" cy="11793683"/>
        </a:xfrm>
        <a:prstGeom prst="rect">
          <a:avLst/>
        </a:prstGeom>
      </xdr:spPr>
    </xdr:pic>
    <xdr:clientData/>
  </xdr:twoCellAnchor>
  <xdr:twoCellAnchor editAs="oneCell">
    <xdr:from>
      <xdr:col>1</xdr:col>
      <xdr:colOff>969819</xdr:colOff>
      <xdr:row>2</xdr:row>
      <xdr:rowOff>225136</xdr:rowOff>
    </xdr:from>
    <xdr:to>
      <xdr:col>1</xdr:col>
      <xdr:colOff>5022273</xdr:colOff>
      <xdr:row>7</xdr:row>
      <xdr:rowOff>508114</xdr:rowOff>
    </xdr:to>
    <xdr:pic>
      <xdr:nvPicPr>
        <xdr:cNvPr id="14" name="Image 1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10592" y="710045"/>
          <a:ext cx="4052454" cy="222261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yacht-broker.fr/" TargetMode="External"/><Relationship Id="rId2" Type="http://schemas.openxmlformats.org/officeDocument/2006/relationships/hyperlink" Target="https://www.yacht-broker.fr/bateaux-neufs/voiliers-neufs/dalpol-yacht-france/phobos-21" TargetMode="External"/><Relationship Id="rId1" Type="http://schemas.openxmlformats.org/officeDocument/2006/relationships/hyperlink" Target="http://www.yacht-broker.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2"/>
  <sheetViews>
    <sheetView tabSelected="1" view="pageBreakPreview" zoomScale="55" zoomScaleNormal="55" zoomScaleSheetLayoutView="55" zoomScalePageLayoutView="70" workbookViewId="0">
      <selection activeCell="F223" sqref="F223"/>
    </sheetView>
  </sheetViews>
  <sheetFormatPr baseColWidth="10" defaultRowHeight="34.5" x14ac:dyDescent="0.45"/>
  <cols>
    <col min="1" max="1" width="11.5703125" style="70" customWidth="1"/>
    <col min="2" max="2" width="138" style="79" customWidth="1"/>
    <col min="3" max="3" width="69" style="72" customWidth="1"/>
    <col min="4" max="4" width="2.42578125" style="76" customWidth="1"/>
    <col min="5" max="5" width="34.140625" style="76" customWidth="1"/>
    <col min="6" max="6" width="16.7109375" style="76" customWidth="1"/>
    <col min="7" max="7" width="1.42578125" style="76" customWidth="1"/>
    <col min="8" max="8" width="47" style="76" customWidth="1"/>
    <col min="9" max="256" width="9.140625" style="74" customWidth="1"/>
    <col min="257" max="257" width="7.85546875" style="74" customWidth="1"/>
    <col min="258" max="258" width="133.85546875" style="74" customWidth="1"/>
    <col min="259" max="259" width="40.7109375" style="74" customWidth="1"/>
    <col min="260" max="260" width="2.42578125" style="74" customWidth="1"/>
    <col min="261" max="261" width="29.42578125" style="74" customWidth="1"/>
    <col min="262" max="262" width="16.7109375" style="74" customWidth="1"/>
    <col min="263" max="263" width="1.42578125" style="74" customWidth="1"/>
    <col min="264" max="264" width="42.85546875" style="74" customWidth="1"/>
    <col min="265" max="512" width="9.140625" style="74" customWidth="1"/>
    <col min="513" max="513" width="7.85546875" style="74" customWidth="1"/>
    <col min="514" max="514" width="133.85546875" style="74" customWidth="1"/>
    <col min="515" max="515" width="40.7109375" style="74" customWidth="1"/>
    <col min="516" max="516" width="2.42578125" style="74" customWidth="1"/>
    <col min="517" max="517" width="29.42578125" style="74" customWidth="1"/>
    <col min="518" max="518" width="16.7109375" style="74" customWidth="1"/>
    <col min="519" max="519" width="1.42578125" style="74" customWidth="1"/>
    <col min="520" max="520" width="42.85546875" style="74" customWidth="1"/>
    <col min="521" max="768" width="9.140625" style="74" customWidth="1"/>
    <col min="769" max="769" width="7.85546875" style="74" customWidth="1"/>
    <col min="770" max="770" width="133.85546875" style="74" customWidth="1"/>
    <col min="771" max="771" width="40.7109375" style="74" customWidth="1"/>
    <col min="772" max="772" width="2.42578125" style="74" customWidth="1"/>
    <col min="773" max="773" width="29.42578125" style="74" customWidth="1"/>
    <col min="774" max="774" width="16.7109375" style="74" customWidth="1"/>
    <col min="775" max="775" width="1.42578125" style="74" customWidth="1"/>
    <col min="776" max="776" width="42.85546875" style="74" customWidth="1"/>
    <col min="777" max="1024" width="9.140625" style="74" customWidth="1"/>
    <col min="1025" max="1025" width="7.85546875" style="74" customWidth="1"/>
    <col min="1026" max="1026" width="133.85546875" style="74" customWidth="1"/>
    <col min="1027" max="1027" width="40.7109375" style="74" customWidth="1"/>
    <col min="1028" max="1028" width="2.42578125" style="74" customWidth="1"/>
    <col min="1029" max="1029" width="29.42578125" style="74" customWidth="1"/>
    <col min="1030" max="1030" width="16.7109375" style="74" customWidth="1"/>
    <col min="1031" max="1031" width="1.42578125" style="74" customWidth="1"/>
    <col min="1032" max="1032" width="42.85546875" style="74" customWidth="1"/>
    <col min="1033" max="1280" width="9.140625" style="74" customWidth="1"/>
    <col min="1281" max="1281" width="7.85546875" style="74" customWidth="1"/>
    <col min="1282" max="1282" width="133.85546875" style="74" customWidth="1"/>
    <col min="1283" max="1283" width="40.7109375" style="74" customWidth="1"/>
    <col min="1284" max="1284" width="2.42578125" style="74" customWidth="1"/>
    <col min="1285" max="1285" width="29.42578125" style="74" customWidth="1"/>
    <col min="1286" max="1286" width="16.7109375" style="74" customWidth="1"/>
    <col min="1287" max="1287" width="1.42578125" style="74" customWidth="1"/>
    <col min="1288" max="1288" width="42.85546875" style="74" customWidth="1"/>
    <col min="1289" max="1536" width="9.140625" style="74" customWidth="1"/>
    <col min="1537" max="1537" width="7.85546875" style="74" customWidth="1"/>
    <col min="1538" max="1538" width="133.85546875" style="74" customWidth="1"/>
    <col min="1539" max="1539" width="40.7109375" style="74" customWidth="1"/>
    <col min="1540" max="1540" width="2.42578125" style="74" customWidth="1"/>
    <col min="1541" max="1541" width="29.42578125" style="74" customWidth="1"/>
    <col min="1542" max="1542" width="16.7109375" style="74" customWidth="1"/>
    <col min="1543" max="1543" width="1.42578125" style="74" customWidth="1"/>
    <col min="1544" max="1544" width="42.85546875" style="74" customWidth="1"/>
    <col min="1545" max="1792" width="9.140625" style="74" customWidth="1"/>
    <col min="1793" max="1793" width="7.85546875" style="74" customWidth="1"/>
    <col min="1794" max="1794" width="133.85546875" style="74" customWidth="1"/>
    <col min="1795" max="1795" width="40.7109375" style="74" customWidth="1"/>
    <col min="1796" max="1796" width="2.42578125" style="74" customWidth="1"/>
    <col min="1797" max="1797" width="29.42578125" style="74" customWidth="1"/>
    <col min="1798" max="1798" width="16.7109375" style="74" customWidth="1"/>
    <col min="1799" max="1799" width="1.42578125" style="74" customWidth="1"/>
    <col min="1800" max="1800" width="42.85546875" style="74" customWidth="1"/>
    <col min="1801" max="2048" width="9.140625" style="74" customWidth="1"/>
    <col min="2049" max="2049" width="7.85546875" style="74" customWidth="1"/>
    <col min="2050" max="2050" width="133.85546875" style="74" customWidth="1"/>
    <col min="2051" max="2051" width="40.7109375" style="74" customWidth="1"/>
    <col min="2052" max="2052" width="2.42578125" style="74" customWidth="1"/>
    <col min="2053" max="2053" width="29.42578125" style="74" customWidth="1"/>
    <col min="2054" max="2054" width="16.7109375" style="74" customWidth="1"/>
    <col min="2055" max="2055" width="1.42578125" style="74" customWidth="1"/>
    <col min="2056" max="2056" width="42.85546875" style="74" customWidth="1"/>
    <col min="2057" max="2304" width="9.140625" style="74" customWidth="1"/>
    <col min="2305" max="2305" width="7.85546875" style="74" customWidth="1"/>
    <col min="2306" max="2306" width="133.85546875" style="74" customWidth="1"/>
    <col min="2307" max="2307" width="40.7109375" style="74" customWidth="1"/>
    <col min="2308" max="2308" width="2.42578125" style="74" customWidth="1"/>
    <col min="2309" max="2309" width="29.42578125" style="74" customWidth="1"/>
    <col min="2310" max="2310" width="16.7109375" style="74" customWidth="1"/>
    <col min="2311" max="2311" width="1.42578125" style="74" customWidth="1"/>
    <col min="2312" max="2312" width="42.85546875" style="74" customWidth="1"/>
    <col min="2313" max="2560" width="9.140625" style="74" customWidth="1"/>
    <col min="2561" max="2561" width="7.85546875" style="74" customWidth="1"/>
    <col min="2562" max="2562" width="133.85546875" style="74" customWidth="1"/>
    <col min="2563" max="2563" width="40.7109375" style="74" customWidth="1"/>
    <col min="2564" max="2564" width="2.42578125" style="74" customWidth="1"/>
    <col min="2565" max="2565" width="29.42578125" style="74" customWidth="1"/>
    <col min="2566" max="2566" width="16.7109375" style="74" customWidth="1"/>
    <col min="2567" max="2567" width="1.42578125" style="74" customWidth="1"/>
    <col min="2568" max="2568" width="42.85546875" style="74" customWidth="1"/>
    <col min="2569" max="2816" width="9.140625" style="74" customWidth="1"/>
    <col min="2817" max="2817" width="7.85546875" style="74" customWidth="1"/>
    <col min="2818" max="2818" width="133.85546875" style="74" customWidth="1"/>
    <col min="2819" max="2819" width="40.7109375" style="74" customWidth="1"/>
    <col min="2820" max="2820" width="2.42578125" style="74" customWidth="1"/>
    <col min="2821" max="2821" width="29.42578125" style="74" customWidth="1"/>
    <col min="2822" max="2822" width="16.7109375" style="74" customWidth="1"/>
    <col min="2823" max="2823" width="1.42578125" style="74" customWidth="1"/>
    <col min="2824" max="2824" width="42.85546875" style="74" customWidth="1"/>
    <col min="2825" max="3072" width="9.140625" style="74" customWidth="1"/>
    <col min="3073" max="3073" width="7.85546875" style="74" customWidth="1"/>
    <col min="3074" max="3074" width="133.85546875" style="74" customWidth="1"/>
    <col min="3075" max="3075" width="40.7109375" style="74" customWidth="1"/>
    <col min="3076" max="3076" width="2.42578125" style="74" customWidth="1"/>
    <col min="3077" max="3077" width="29.42578125" style="74" customWidth="1"/>
    <col min="3078" max="3078" width="16.7109375" style="74" customWidth="1"/>
    <col min="3079" max="3079" width="1.42578125" style="74" customWidth="1"/>
    <col min="3080" max="3080" width="42.85546875" style="74" customWidth="1"/>
    <col min="3081" max="3328" width="9.140625" style="74" customWidth="1"/>
    <col min="3329" max="3329" width="7.85546875" style="74" customWidth="1"/>
    <col min="3330" max="3330" width="133.85546875" style="74" customWidth="1"/>
    <col min="3331" max="3331" width="40.7109375" style="74" customWidth="1"/>
    <col min="3332" max="3332" width="2.42578125" style="74" customWidth="1"/>
    <col min="3333" max="3333" width="29.42578125" style="74" customWidth="1"/>
    <col min="3334" max="3334" width="16.7109375" style="74" customWidth="1"/>
    <col min="3335" max="3335" width="1.42578125" style="74" customWidth="1"/>
    <col min="3336" max="3336" width="42.85546875" style="74" customWidth="1"/>
    <col min="3337" max="3584" width="9.140625" style="74" customWidth="1"/>
    <col min="3585" max="3585" width="7.85546875" style="74" customWidth="1"/>
    <col min="3586" max="3586" width="133.85546875" style="74" customWidth="1"/>
    <col min="3587" max="3587" width="40.7109375" style="74" customWidth="1"/>
    <col min="3588" max="3588" width="2.42578125" style="74" customWidth="1"/>
    <col min="3589" max="3589" width="29.42578125" style="74" customWidth="1"/>
    <col min="3590" max="3590" width="16.7109375" style="74" customWidth="1"/>
    <col min="3591" max="3591" width="1.42578125" style="74" customWidth="1"/>
    <col min="3592" max="3592" width="42.85546875" style="74" customWidth="1"/>
    <col min="3593" max="3840" width="9.140625" style="74" customWidth="1"/>
    <col min="3841" max="3841" width="7.85546875" style="74" customWidth="1"/>
    <col min="3842" max="3842" width="133.85546875" style="74" customWidth="1"/>
    <col min="3843" max="3843" width="40.7109375" style="74" customWidth="1"/>
    <col min="3844" max="3844" width="2.42578125" style="74" customWidth="1"/>
    <col min="3845" max="3845" width="29.42578125" style="74" customWidth="1"/>
    <col min="3846" max="3846" width="16.7109375" style="74" customWidth="1"/>
    <col min="3847" max="3847" width="1.42578125" style="74" customWidth="1"/>
    <col min="3848" max="3848" width="42.85546875" style="74" customWidth="1"/>
    <col min="3849" max="4096" width="9.140625" style="74" customWidth="1"/>
    <col min="4097" max="4097" width="7.85546875" style="74" customWidth="1"/>
    <col min="4098" max="4098" width="133.85546875" style="74" customWidth="1"/>
    <col min="4099" max="4099" width="40.7109375" style="74" customWidth="1"/>
    <col min="4100" max="4100" width="2.42578125" style="74" customWidth="1"/>
    <col min="4101" max="4101" width="29.42578125" style="74" customWidth="1"/>
    <col min="4102" max="4102" width="16.7109375" style="74" customWidth="1"/>
    <col min="4103" max="4103" width="1.42578125" style="74" customWidth="1"/>
    <col min="4104" max="4104" width="42.85546875" style="74" customWidth="1"/>
    <col min="4105" max="4352" width="9.140625" style="74" customWidth="1"/>
    <col min="4353" max="4353" width="7.85546875" style="74" customWidth="1"/>
    <col min="4354" max="4354" width="133.85546875" style="74" customWidth="1"/>
    <col min="4355" max="4355" width="40.7109375" style="74" customWidth="1"/>
    <col min="4356" max="4356" width="2.42578125" style="74" customWidth="1"/>
    <col min="4357" max="4357" width="29.42578125" style="74" customWidth="1"/>
    <col min="4358" max="4358" width="16.7109375" style="74" customWidth="1"/>
    <col min="4359" max="4359" width="1.42578125" style="74" customWidth="1"/>
    <col min="4360" max="4360" width="42.85546875" style="74" customWidth="1"/>
    <col min="4361" max="4608" width="9.140625" style="74" customWidth="1"/>
    <col min="4609" max="4609" width="7.85546875" style="74" customWidth="1"/>
    <col min="4610" max="4610" width="133.85546875" style="74" customWidth="1"/>
    <col min="4611" max="4611" width="40.7109375" style="74" customWidth="1"/>
    <col min="4612" max="4612" width="2.42578125" style="74" customWidth="1"/>
    <col min="4613" max="4613" width="29.42578125" style="74" customWidth="1"/>
    <col min="4614" max="4614" width="16.7109375" style="74" customWidth="1"/>
    <col min="4615" max="4615" width="1.42578125" style="74" customWidth="1"/>
    <col min="4616" max="4616" width="42.85546875" style="74" customWidth="1"/>
    <col min="4617" max="4864" width="9.140625" style="74" customWidth="1"/>
    <col min="4865" max="4865" width="7.85546875" style="74" customWidth="1"/>
    <col min="4866" max="4866" width="133.85546875" style="74" customWidth="1"/>
    <col min="4867" max="4867" width="40.7109375" style="74" customWidth="1"/>
    <col min="4868" max="4868" width="2.42578125" style="74" customWidth="1"/>
    <col min="4869" max="4869" width="29.42578125" style="74" customWidth="1"/>
    <col min="4870" max="4870" width="16.7109375" style="74" customWidth="1"/>
    <col min="4871" max="4871" width="1.42578125" style="74" customWidth="1"/>
    <col min="4872" max="4872" width="42.85546875" style="74" customWidth="1"/>
    <col min="4873" max="5120" width="9.140625" style="74" customWidth="1"/>
    <col min="5121" max="5121" width="7.85546875" style="74" customWidth="1"/>
    <col min="5122" max="5122" width="133.85546875" style="74" customWidth="1"/>
    <col min="5123" max="5123" width="40.7109375" style="74" customWidth="1"/>
    <col min="5124" max="5124" width="2.42578125" style="74" customWidth="1"/>
    <col min="5125" max="5125" width="29.42578125" style="74" customWidth="1"/>
    <col min="5126" max="5126" width="16.7109375" style="74" customWidth="1"/>
    <col min="5127" max="5127" width="1.42578125" style="74" customWidth="1"/>
    <col min="5128" max="5128" width="42.85546875" style="74" customWidth="1"/>
    <col min="5129" max="5376" width="9.140625" style="74" customWidth="1"/>
    <col min="5377" max="5377" width="7.85546875" style="74" customWidth="1"/>
    <col min="5378" max="5378" width="133.85546875" style="74" customWidth="1"/>
    <col min="5379" max="5379" width="40.7109375" style="74" customWidth="1"/>
    <col min="5380" max="5380" width="2.42578125" style="74" customWidth="1"/>
    <col min="5381" max="5381" width="29.42578125" style="74" customWidth="1"/>
    <col min="5382" max="5382" width="16.7109375" style="74" customWidth="1"/>
    <col min="5383" max="5383" width="1.42578125" style="74" customWidth="1"/>
    <col min="5384" max="5384" width="42.85546875" style="74" customWidth="1"/>
    <col min="5385" max="5632" width="9.140625" style="74" customWidth="1"/>
    <col min="5633" max="5633" width="7.85546875" style="74" customWidth="1"/>
    <col min="5634" max="5634" width="133.85546875" style="74" customWidth="1"/>
    <col min="5635" max="5635" width="40.7109375" style="74" customWidth="1"/>
    <col min="5636" max="5636" width="2.42578125" style="74" customWidth="1"/>
    <col min="5637" max="5637" width="29.42578125" style="74" customWidth="1"/>
    <col min="5638" max="5638" width="16.7109375" style="74" customWidth="1"/>
    <col min="5639" max="5639" width="1.42578125" style="74" customWidth="1"/>
    <col min="5640" max="5640" width="42.85546875" style="74" customWidth="1"/>
    <col min="5641" max="5888" width="9.140625" style="74" customWidth="1"/>
    <col min="5889" max="5889" width="7.85546875" style="74" customWidth="1"/>
    <col min="5890" max="5890" width="133.85546875" style="74" customWidth="1"/>
    <col min="5891" max="5891" width="40.7109375" style="74" customWidth="1"/>
    <col min="5892" max="5892" width="2.42578125" style="74" customWidth="1"/>
    <col min="5893" max="5893" width="29.42578125" style="74" customWidth="1"/>
    <col min="5894" max="5894" width="16.7109375" style="74" customWidth="1"/>
    <col min="5895" max="5895" width="1.42578125" style="74" customWidth="1"/>
    <col min="5896" max="5896" width="42.85546875" style="74" customWidth="1"/>
    <col min="5897" max="6144" width="9.140625" style="74" customWidth="1"/>
    <col min="6145" max="6145" width="7.85546875" style="74" customWidth="1"/>
    <col min="6146" max="6146" width="133.85546875" style="74" customWidth="1"/>
    <col min="6147" max="6147" width="40.7109375" style="74" customWidth="1"/>
    <col min="6148" max="6148" width="2.42578125" style="74" customWidth="1"/>
    <col min="6149" max="6149" width="29.42578125" style="74" customWidth="1"/>
    <col min="6150" max="6150" width="16.7109375" style="74" customWidth="1"/>
    <col min="6151" max="6151" width="1.42578125" style="74" customWidth="1"/>
    <col min="6152" max="6152" width="42.85546875" style="74" customWidth="1"/>
    <col min="6153" max="6400" width="9.140625" style="74" customWidth="1"/>
    <col min="6401" max="6401" width="7.85546875" style="74" customWidth="1"/>
    <col min="6402" max="6402" width="133.85546875" style="74" customWidth="1"/>
    <col min="6403" max="6403" width="40.7109375" style="74" customWidth="1"/>
    <col min="6404" max="6404" width="2.42578125" style="74" customWidth="1"/>
    <col min="6405" max="6405" width="29.42578125" style="74" customWidth="1"/>
    <col min="6406" max="6406" width="16.7109375" style="74" customWidth="1"/>
    <col min="6407" max="6407" width="1.42578125" style="74" customWidth="1"/>
    <col min="6408" max="6408" width="42.85546875" style="74" customWidth="1"/>
    <col min="6409" max="6656" width="9.140625" style="74" customWidth="1"/>
    <col min="6657" max="6657" width="7.85546875" style="74" customWidth="1"/>
    <col min="6658" max="6658" width="133.85546875" style="74" customWidth="1"/>
    <col min="6659" max="6659" width="40.7109375" style="74" customWidth="1"/>
    <col min="6660" max="6660" width="2.42578125" style="74" customWidth="1"/>
    <col min="6661" max="6661" width="29.42578125" style="74" customWidth="1"/>
    <col min="6662" max="6662" width="16.7109375" style="74" customWidth="1"/>
    <col min="6663" max="6663" width="1.42578125" style="74" customWidth="1"/>
    <col min="6664" max="6664" width="42.85546875" style="74" customWidth="1"/>
    <col min="6665" max="6912" width="9.140625" style="74" customWidth="1"/>
    <col min="6913" max="6913" width="7.85546875" style="74" customWidth="1"/>
    <col min="6914" max="6914" width="133.85546875" style="74" customWidth="1"/>
    <col min="6915" max="6915" width="40.7109375" style="74" customWidth="1"/>
    <col min="6916" max="6916" width="2.42578125" style="74" customWidth="1"/>
    <col min="6917" max="6917" width="29.42578125" style="74" customWidth="1"/>
    <col min="6918" max="6918" width="16.7109375" style="74" customWidth="1"/>
    <col min="6919" max="6919" width="1.42578125" style="74" customWidth="1"/>
    <col min="6920" max="6920" width="42.85546875" style="74" customWidth="1"/>
    <col min="6921" max="7168" width="9.140625" style="74" customWidth="1"/>
    <col min="7169" max="7169" width="7.85546875" style="74" customWidth="1"/>
    <col min="7170" max="7170" width="133.85546875" style="74" customWidth="1"/>
    <col min="7171" max="7171" width="40.7109375" style="74" customWidth="1"/>
    <col min="7172" max="7172" width="2.42578125" style="74" customWidth="1"/>
    <col min="7173" max="7173" width="29.42578125" style="74" customWidth="1"/>
    <col min="7174" max="7174" width="16.7109375" style="74" customWidth="1"/>
    <col min="7175" max="7175" width="1.42578125" style="74" customWidth="1"/>
    <col min="7176" max="7176" width="42.85546875" style="74" customWidth="1"/>
    <col min="7177" max="7424" width="9.140625" style="74" customWidth="1"/>
    <col min="7425" max="7425" width="7.85546875" style="74" customWidth="1"/>
    <col min="7426" max="7426" width="133.85546875" style="74" customWidth="1"/>
    <col min="7427" max="7427" width="40.7109375" style="74" customWidth="1"/>
    <col min="7428" max="7428" width="2.42578125" style="74" customWidth="1"/>
    <col min="7429" max="7429" width="29.42578125" style="74" customWidth="1"/>
    <col min="7430" max="7430" width="16.7109375" style="74" customWidth="1"/>
    <col min="7431" max="7431" width="1.42578125" style="74" customWidth="1"/>
    <col min="7432" max="7432" width="42.85546875" style="74" customWidth="1"/>
    <col min="7433" max="7680" width="9.140625" style="74" customWidth="1"/>
    <col min="7681" max="7681" width="7.85546875" style="74" customWidth="1"/>
    <col min="7682" max="7682" width="133.85546875" style="74" customWidth="1"/>
    <col min="7683" max="7683" width="40.7109375" style="74" customWidth="1"/>
    <col min="7684" max="7684" width="2.42578125" style="74" customWidth="1"/>
    <col min="7685" max="7685" width="29.42578125" style="74" customWidth="1"/>
    <col min="7686" max="7686" width="16.7109375" style="74" customWidth="1"/>
    <col min="7687" max="7687" width="1.42578125" style="74" customWidth="1"/>
    <col min="7688" max="7688" width="42.85546875" style="74" customWidth="1"/>
    <col min="7689" max="7936" width="9.140625" style="74" customWidth="1"/>
    <col min="7937" max="7937" width="7.85546875" style="74" customWidth="1"/>
    <col min="7938" max="7938" width="133.85546875" style="74" customWidth="1"/>
    <col min="7939" max="7939" width="40.7109375" style="74" customWidth="1"/>
    <col min="7940" max="7940" width="2.42578125" style="74" customWidth="1"/>
    <col min="7941" max="7941" width="29.42578125" style="74" customWidth="1"/>
    <col min="7942" max="7942" width="16.7109375" style="74" customWidth="1"/>
    <col min="7943" max="7943" width="1.42578125" style="74" customWidth="1"/>
    <col min="7944" max="7944" width="42.85546875" style="74" customWidth="1"/>
    <col min="7945" max="8192" width="9.140625" style="74" customWidth="1"/>
    <col min="8193" max="8193" width="7.85546875" style="74" customWidth="1"/>
    <col min="8194" max="8194" width="133.85546875" style="74" customWidth="1"/>
    <col min="8195" max="8195" width="40.7109375" style="74" customWidth="1"/>
    <col min="8196" max="8196" width="2.42578125" style="74" customWidth="1"/>
    <col min="8197" max="8197" width="29.42578125" style="74" customWidth="1"/>
    <col min="8198" max="8198" width="16.7109375" style="74" customWidth="1"/>
    <col min="8199" max="8199" width="1.42578125" style="74" customWidth="1"/>
    <col min="8200" max="8200" width="42.85546875" style="74" customWidth="1"/>
    <col min="8201" max="8448" width="9.140625" style="74" customWidth="1"/>
    <col min="8449" max="8449" width="7.85546875" style="74" customWidth="1"/>
    <col min="8450" max="8450" width="133.85546875" style="74" customWidth="1"/>
    <col min="8451" max="8451" width="40.7109375" style="74" customWidth="1"/>
    <col min="8452" max="8452" width="2.42578125" style="74" customWidth="1"/>
    <col min="8453" max="8453" width="29.42578125" style="74" customWidth="1"/>
    <col min="8454" max="8454" width="16.7109375" style="74" customWidth="1"/>
    <col min="8455" max="8455" width="1.42578125" style="74" customWidth="1"/>
    <col min="8456" max="8456" width="42.85546875" style="74" customWidth="1"/>
    <col min="8457" max="8704" width="9.140625" style="74" customWidth="1"/>
    <col min="8705" max="8705" width="7.85546875" style="74" customWidth="1"/>
    <col min="8706" max="8706" width="133.85546875" style="74" customWidth="1"/>
    <col min="8707" max="8707" width="40.7109375" style="74" customWidth="1"/>
    <col min="8708" max="8708" width="2.42578125" style="74" customWidth="1"/>
    <col min="8709" max="8709" width="29.42578125" style="74" customWidth="1"/>
    <col min="8710" max="8710" width="16.7109375" style="74" customWidth="1"/>
    <col min="8711" max="8711" width="1.42578125" style="74" customWidth="1"/>
    <col min="8712" max="8712" width="42.85546875" style="74" customWidth="1"/>
    <col min="8713" max="8960" width="9.140625" style="74" customWidth="1"/>
    <col min="8961" max="8961" width="7.85546875" style="74" customWidth="1"/>
    <col min="8962" max="8962" width="133.85546875" style="74" customWidth="1"/>
    <col min="8963" max="8963" width="40.7109375" style="74" customWidth="1"/>
    <col min="8964" max="8964" width="2.42578125" style="74" customWidth="1"/>
    <col min="8965" max="8965" width="29.42578125" style="74" customWidth="1"/>
    <col min="8966" max="8966" width="16.7109375" style="74" customWidth="1"/>
    <col min="8967" max="8967" width="1.42578125" style="74" customWidth="1"/>
    <col min="8968" max="8968" width="42.85546875" style="74" customWidth="1"/>
    <col min="8969" max="9216" width="9.140625" style="74" customWidth="1"/>
    <col min="9217" max="9217" width="7.85546875" style="74" customWidth="1"/>
    <col min="9218" max="9218" width="133.85546875" style="74" customWidth="1"/>
    <col min="9219" max="9219" width="40.7109375" style="74" customWidth="1"/>
    <col min="9220" max="9220" width="2.42578125" style="74" customWidth="1"/>
    <col min="9221" max="9221" width="29.42578125" style="74" customWidth="1"/>
    <col min="9222" max="9222" width="16.7109375" style="74" customWidth="1"/>
    <col min="9223" max="9223" width="1.42578125" style="74" customWidth="1"/>
    <col min="9224" max="9224" width="42.85546875" style="74" customWidth="1"/>
    <col min="9225" max="9472" width="9.140625" style="74" customWidth="1"/>
    <col min="9473" max="9473" width="7.85546875" style="74" customWidth="1"/>
    <col min="9474" max="9474" width="133.85546875" style="74" customWidth="1"/>
    <col min="9475" max="9475" width="40.7109375" style="74" customWidth="1"/>
    <col min="9476" max="9476" width="2.42578125" style="74" customWidth="1"/>
    <col min="9477" max="9477" width="29.42578125" style="74" customWidth="1"/>
    <col min="9478" max="9478" width="16.7109375" style="74" customWidth="1"/>
    <col min="9479" max="9479" width="1.42578125" style="74" customWidth="1"/>
    <col min="9480" max="9480" width="42.85546875" style="74" customWidth="1"/>
    <col min="9481" max="9728" width="9.140625" style="74" customWidth="1"/>
    <col min="9729" max="9729" width="7.85546875" style="74" customWidth="1"/>
    <col min="9730" max="9730" width="133.85546875" style="74" customWidth="1"/>
    <col min="9731" max="9731" width="40.7109375" style="74" customWidth="1"/>
    <col min="9732" max="9732" width="2.42578125" style="74" customWidth="1"/>
    <col min="9733" max="9733" width="29.42578125" style="74" customWidth="1"/>
    <col min="9734" max="9734" width="16.7109375" style="74" customWidth="1"/>
    <col min="9735" max="9735" width="1.42578125" style="74" customWidth="1"/>
    <col min="9736" max="9736" width="42.85546875" style="74" customWidth="1"/>
    <col min="9737" max="9984" width="9.140625" style="74" customWidth="1"/>
    <col min="9985" max="9985" width="7.85546875" style="74" customWidth="1"/>
    <col min="9986" max="9986" width="133.85546875" style="74" customWidth="1"/>
    <col min="9987" max="9987" width="40.7109375" style="74" customWidth="1"/>
    <col min="9988" max="9988" width="2.42578125" style="74" customWidth="1"/>
    <col min="9989" max="9989" width="29.42578125" style="74" customWidth="1"/>
    <col min="9990" max="9990" width="16.7109375" style="74" customWidth="1"/>
    <col min="9991" max="9991" width="1.42578125" style="74" customWidth="1"/>
    <col min="9992" max="9992" width="42.85546875" style="74" customWidth="1"/>
    <col min="9993" max="10240" width="9.140625" style="74" customWidth="1"/>
    <col min="10241" max="10241" width="7.85546875" style="74" customWidth="1"/>
    <col min="10242" max="10242" width="133.85546875" style="74" customWidth="1"/>
    <col min="10243" max="10243" width="40.7109375" style="74" customWidth="1"/>
    <col min="10244" max="10244" width="2.42578125" style="74" customWidth="1"/>
    <col min="10245" max="10245" width="29.42578125" style="74" customWidth="1"/>
    <col min="10246" max="10246" width="16.7109375" style="74" customWidth="1"/>
    <col min="10247" max="10247" width="1.42578125" style="74" customWidth="1"/>
    <col min="10248" max="10248" width="42.85546875" style="74" customWidth="1"/>
    <col min="10249" max="10496" width="9.140625" style="74" customWidth="1"/>
    <col min="10497" max="10497" width="7.85546875" style="74" customWidth="1"/>
    <col min="10498" max="10498" width="133.85546875" style="74" customWidth="1"/>
    <col min="10499" max="10499" width="40.7109375" style="74" customWidth="1"/>
    <col min="10500" max="10500" width="2.42578125" style="74" customWidth="1"/>
    <col min="10501" max="10501" width="29.42578125" style="74" customWidth="1"/>
    <col min="10502" max="10502" width="16.7109375" style="74" customWidth="1"/>
    <col min="10503" max="10503" width="1.42578125" style="74" customWidth="1"/>
    <col min="10504" max="10504" width="42.85546875" style="74" customWidth="1"/>
    <col min="10505" max="10752" width="9.140625" style="74" customWidth="1"/>
    <col min="10753" max="10753" width="7.85546875" style="74" customWidth="1"/>
    <col min="10754" max="10754" width="133.85546875" style="74" customWidth="1"/>
    <col min="10755" max="10755" width="40.7109375" style="74" customWidth="1"/>
    <col min="10756" max="10756" width="2.42578125" style="74" customWidth="1"/>
    <col min="10757" max="10757" width="29.42578125" style="74" customWidth="1"/>
    <col min="10758" max="10758" width="16.7109375" style="74" customWidth="1"/>
    <col min="10759" max="10759" width="1.42578125" style="74" customWidth="1"/>
    <col min="10760" max="10760" width="42.85546875" style="74" customWidth="1"/>
    <col min="10761" max="11008" width="9.140625" style="74" customWidth="1"/>
    <col min="11009" max="11009" width="7.85546875" style="74" customWidth="1"/>
    <col min="11010" max="11010" width="133.85546875" style="74" customWidth="1"/>
    <col min="11011" max="11011" width="40.7109375" style="74" customWidth="1"/>
    <col min="11012" max="11012" width="2.42578125" style="74" customWidth="1"/>
    <col min="11013" max="11013" width="29.42578125" style="74" customWidth="1"/>
    <col min="11014" max="11014" width="16.7109375" style="74" customWidth="1"/>
    <col min="11015" max="11015" width="1.42578125" style="74" customWidth="1"/>
    <col min="11016" max="11016" width="42.85546875" style="74" customWidth="1"/>
    <col min="11017" max="11264" width="9.140625" style="74" customWidth="1"/>
    <col min="11265" max="11265" width="7.85546875" style="74" customWidth="1"/>
    <col min="11266" max="11266" width="133.85546875" style="74" customWidth="1"/>
    <col min="11267" max="11267" width="40.7109375" style="74" customWidth="1"/>
    <col min="11268" max="11268" width="2.42578125" style="74" customWidth="1"/>
    <col min="11269" max="11269" width="29.42578125" style="74" customWidth="1"/>
    <col min="11270" max="11270" width="16.7109375" style="74" customWidth="1"/>
    <col min="11271" max="11271" width="1.42578125" style="74" customWidth="1"/>
    <col min="11272" max="11272" width="42.85546875" style="74" customWidth="1"/>
    <col min="11273" max="11520" width="9.140625" style="74" customWidth="1"/>
    <col min="11521" max="11521" width="7.85546875" style="74" customWidth="1"/>
    <col min="11522" max="11522" width="133.85546875" style="74" customWidth="1"/>
    <col min="11523" max="11523" width="40.7109375" style="74" customWidth="1"/>
    <col min="11524" max="11524" width="2.42578125" style="74" customWidth="1"/>
    <col min="11525" max="11525" width="29.42578125" style="74" customWidth="1"/>
    <col min="11526" max="11526" width="16.7109375" style="74" customWidth="1"/>
    <col min="11527" max="11527" width="1.42578125" style="74" customWidth="1"/>
    <col min="11528" max="11528" width="42.85546875" style="74" customWidth="1"/>
    <col min="11529" max="11776" width="9.140625" style="74" customWidth="1"/>
    <col min="11777" max="11777" width="7.85546875" style="74" customWidth="1"/>
    <col min="11778" max="11778" width="133.85546875" style="74" customWidth="1"/>
    <col min="11779" max="11779" width="40.7109375" style="74" customWidth="1"/>
    <col min="11780" max="11780" width="2.42578125" style="74" customWidth="1"/>
    <col min="11781" max="11781" width="29.42578125" style="74" customWidth="1"/>
    <col min="11782" max="11782" width="16.7109375" style="74" customWidth="1"/>
    <col min="11783" max="11783" width="1.42578125" style="74" customWidth="1"/>
    <col min="11784" max="11784" width="42.85546875" style="74" customWidth="1"/>
    <col min="11785" max="12032" width="9.140625" style="74" customWidth="1"/>
    <col min="12033" max="12033" width="7.85546875" style="74" customWidth="1"/>
    <col min="12034" max="12034" width="133.85546875" style="74" customWidth="1"/>
    <col min="12035" max="12035" width="40.7109375" style="74" customWidth="1"/>
    <col min="12036" max="12036" width="2.42578125" style="74" customWidth="1"/>
    <col min="12037" max="12037" width="29.42578125" style="74" customWidth="1"/>
    <col min="12038" max="12038" width="16.7109375" style="74" customWidth="1"/>
    <col min="12039" max="12039" width="1.42578125" style="74" customWidth="1"/>
    <col min="12040" max="12040" width="42.85546875" style="74" customWidth="1"/>
    <col min="12041" max="12288" width="9.140625" style="74" customWidth="1"/>
    <col min="12289" max="12289" width="7.85546875" style="74" customWidth="1"/>
    <col min="12290" max="12290" width="133.85546875" style="74" customWidth="1"/>
    <col min="12291" max="12291" width="40.7109375" style="74" customWidth="1"/>
    <col min="12292" max="12292" width="2.42578125" style="74" customWidth="1"/>
    <col min="12293" max="12293" width="29.42578125" style="74" customWidth="1"/>
    <col min="12294" max="12294" width="16.7109375" style="74" customWidth="1"/>
    <col min="12295" max="12295" width="1.42578125" style="74" customWidth="1"/>
    <col min="12296" max="12296" width="42.85546875" style="74" customWidth="1"/>
    <col min="12297" max="12544" width="9.140625" style="74" customWidth="1"/>
    <col min="12545" max="12545" width="7.85546875" style="74" customWidth="1"/>
    <col min="12546" max="12546" width="133.85546875" style="74" customWidth="1"/>
    <col min="12547" max="12547" width="40.7109375" style="74" customWidth="1"/>
    <col min="12548" max="12548" width="2.42578125" style="74" customWidth="1"/>
    <col min="12549" max="12549" width="29.42578125" style="74" customWidth="1"/>
    <col min="12550" max="12550" width="16.7109375" style="74" customWidth="1"/>
    <col min="12551" max="12551" width="1.42578125" style="74" customWidth="1"/>
    <col min="12552" max="12552" width="42.85546875" style="74" customWidth="1"/>
    <col min="12553" max="12800" width="9.140625" style="74" customWidth="1"/>
    <col min="12801" max="12801" width="7.85546875" style="74" customWidth="1"/>
    <col min="12802" max="12802" width="133.85546875" style="74" customWidth="1"/>
    <col min="12803" max="12803" width="40.7109375" style="74" customWidth="1"/>
    <col min="12804" max="12804" width="2.42578125" style="74" customWidth="1"/>
    <col min="12805" max="12805" width="29.42578125" style="74" customWidth="1"/>
    <col min="12806" max="12806" width="16.7109375" style="74" customWidth="1"/>
    <col min="12807" max="12807" width="1.42578125" style="74" customWidth="1"/>
    <col min="12808" max="12808" width="42.85546875" style="74" customWidth="1"/>
    <col min="12809" max="13056" width="9.140625" style="74" customWidth="1"/>
    <col min="13057" max="13057" width="7.85546875" style="74" customWidth="1"/>
    <col min="13058" max="13058" width="133.85546875" style="74" customWidth="1"/>
    <col min="13059" max="13059" width="40.7109375" style="74" customWidth="1"/>
    <col min="13060" max="13060" width="2.42578125" style="74" customWidth="1"/>
    <col min="13061" max="13061" width="29.42578125" style="74" customWidth="1"/>
    <col min="13062" max="13062" width="16.7109375" style="74" customWidth="1"/>
    <col min="13063" max="13063" width="1.42578125" style="74" customWidth="1"/>
    <col min="13064" max="13064" width="42.85546875" style="74" customWidth="1"/>
    <col min="13065" max="13312" width="9.140625" style="74" customWidth="1"/>
    <col min="13313" max="13313" width="7.85546875" style="74" customWidth="1"/>
    <col min="13314" max="13314" width="133.85546875" style="74" customWidth="1"/>
    <col min="13315" max="13315" width="40.7109375" style="74" customWidth="1"/>
    <col min="13316" max="13316" width="2.42578125" style="74" customWidth="1"/>
    <col min="13317" max="13317" width="29.42578125" style="74" customWidth="1"/>
    <col min="13318" max="13318" width="16.7109375" style="74" customWidth="1"/>
    <col min="13319" max="13319" width="1.42578125" style="74" customWidth="1"/>
    <col min="13320" max="13320" width="42.85546875" style="74" customWidth="1"/>
    <col min="13321" max="13568" width="9.140625" style="74" customWidth="1"/>
    <col min="13569" max="13569" width="7.85546875" style="74" customWidth="1"/>
    <col min="13570" max="13570" width="133.85546875" style="74" customWidth="1"/>
    <col min="13571" max="13571" width="40.7109375" style="74" customWidth="1"/>
    <col min="13572" max="13572" width="2.42578125" style="74" customWidth="1"/>
    <col min="13573" max="13573" width="29.42578125" style="74" customWidth="1"/>
    <col min="13574" max="13574" width="16.7109375" style="74" customWidth="1"/>
    <col min="13575" max="13575" width="1.42578125" style="74" customWidth="1"/>
    <col min="13576" max="13576" width="42.85546875" style="74" customWidth="1"/>
    <col min="13577" max="13824" width="9.140625" style="74" customWidth="1"/>
    <col min="13825" max="13825" width="7.85546875" style="74" customWidth="1"/>
    <col min="13826" max="13826" width="133.85546875" style="74" customWidth="1"/>
    <col min="13827" max="13827" width="40.7109375" style="74" customWidth="1"/>
    <col min="13828" max="13828" width="2.42578125" style="74" customWidth="1"/>
    <col min="13829" max="13829" width="29.42578125" style="74" customWidth="1"/>
    <col min="13830" max="13830" width="16.7109375" style="74" customWidth="1"/>
    <col min="13831" max="13831" width="1.42578125" style="74" customWidth="1"/>
    <col min="13832" max="13832" width="42.85546875" style="74" customWidth="1"/>
    <col min="13833" max="14080" width="9.140625" style="74" customWidth="1"/>
    <col min="14081" max="14081" width="7.85546875" style="74" customWidth="1"/>
    <col min="14082" max="14082" width="133.85546875" style="74" customWidth="1"/>
    <col min="14083" max="14083" width="40.7109375" style="74" customWidth="1"/>
    <col min="14084" max="14084" width="2.42578125" style="74" customWidth="1"/>
    <col min="14085" max="14085" width="29.42578125" style="74" customWidth="1"/>
    <col min="14086" max="14086" width="16.7109375" style="74" customWidth="1"/>
    <col min="14087" max="14087" width="1.42578125" style="74" customWidth="1"/>
    <col min="14088" max="14088" width="42.85546875" style="74" customWidth="1"/>
    <col min="14089" max="14336" width="9.140625" style="74" customWidth="1"/>
    <col min="14337" max="14337" width="7.85546875" style="74" customWidth="1"/>
    <col min="14338" max="14338" width="133.85546875" style="74" customWidth="1"/>
    <col min="14339" max="14339" width="40.7109375" style="74" customWidth="1"/>
    <col min="14340" max="14340" width="2.42578125" style="74" customWidth="1"/>
    <col min="14341" max="14341" width="29.42578125" style="74" customWidth="1"/>
    <col min="14342" max="14342" width="16.7109375" style="74" customWidth="1"/>
    <col min="14343" max="14343" width="1.42578125" style="74" customWidth="1"/>
    <col min="14344" max="14344" width="42.85546875" style="74" customWidth="1"/>
    <col min="14345" max="14592" width="9.140625" style="74" customWidth="1"/>
    <col min="14593" max="14593" width="7.85546875" style="74" customWidth="1"/>
    <col min="14594" max="14594" width="133.85546875" style="74" customWidth="1"/>
    <col min="14595" max="14595" width="40.7109375" style="74" customWidth="1"/>
    <col min="14596" max="14596" width="2.42578125" style="74" customWidth="1"/>
    <col min="14597" max="14597" width="29.42578125" style="74" customWidth="1"/>
    <col min="14598" max="14598" width="16.7109375" style="74" customWidth="1"/>
    <col min="14599" max="14599" width="1.42578125" style="74" customWidth="1"/>
    <col min="14600" max="14600" width="42.85546875" style="74" customWidth="1"/>
    <col min="14601" max="14848" width="9.140625" style="74" customWidth="1"/>
    <col min="14849" max="14849" width="7.85546875" style="74" customWidth="1"/>
    <col min="14850" max="14850" width="133.85546875" style="74" customWidth="1"/>
    <col min="14851" max="14851" width="40.7109375" style="74" customWidth="1"/>
    <col min="14852" max="14852" width="2.42578125" style="74" customWidth="1"/>
    <col min="14853" max="14853" width="29.42578125" style="74" customWidth="1"/>
    <col min="14854" max="14854" width="16.7109375" style="74" customWidth="1"/>
    <col min="14855" max="14855" width="1.42578125" style="74" customWidth="1"/>
    <col min="14856" max="14856" width="42.85546875" style="74" customWidth="1"/>
    <col min="14857" max="15104" width="9.140625" style="74" customWidth="1"/>
    <col min="15105" max="15105" width="7.85546875" style="74" customWidth="1"/>
    <col min="15106" max="15106" width="133.85546875" style="74" customWidth="1"/>
    <col min="15107" max="15107" width="40.7109375" style="74" customWidth="1"/>
    <col min="15108" max="15108" width="2.42578125" style="74" customWidth="1"/>
    <col min="15109" max="15109" width="29.42578125" style="74" customWidth="1"/>
    <col min="15110" max="15110" width="16.7109375" style="74" customWidth="1"/>
    <col min="15111" max="15111" width="1.42578125" style="74" customWidth="1"/>
    <col min="15112" max="15112" width="42.85546875" style="74" customWidth="1"/>
    <col min="15113" max="15360" width="9.140625" style="74" customWidth="1"/>
    <col min="15361" max="15361" width="7.85546875" style="74" customWidth="1"/>
    <col min="15362" max="15362" width="133.85546875" style="74" customWidth="1"/>
    <col min="15363" max="15363" width="40.7109375" style="74" customWidth="1"/>
    <col min="15364" max="15364" width="2.42578125" style="74" customWidth="1"/>
    <col min="15365" max="15365" width="29.42578125" style="74" customWidth="1"/>
    <col min="15366" max="15366" width="16.7109375" style="74" customWidth="1"/>
    <col min="15367" max="15367" width="1.42578125" style="74" customWidth="1"/>
    <col min="15368" max="15368" width="42.85546875" style="74" customWidth="1"/>
    <col min="15369" max="15616" width="9.140625" style="74" customWidth="1"/>
    <col min="15617" max="15617" width="7.85546875" style="74" customWidth="1"/>
    <col min="15618" max="15618" width="133.85546875" style="74" customWidth="1"/>
    <col min="15619" max="15619" width="40.7109375" style="74" customWidth="1"/>
    <col min="15620" max="15620" width="2.42578125" style="74" customWidth="1"/>
    <col min="15621" max="15621" width="29.42578125" style="74" customWidth="1"/>
    <col min="15622" max="15622" width="16.7109375" style="74" customWidth="1"/>
    <col min="15623" max="15623" width="1.42578125" style="74" customWidth="1"/>
    <col min="15624" max="15624" width="42.85546875" style="74" customWidth="1"/>
    <col min="15625" max="15872" width="9.140625" style="74" customWidth="1"/>
    <col min="15873" max="15873" width="7.85546875" style="74" customWidth="1"/>
    <col min="15874" max="15874" width="133.85546875" style="74" customWidth="1"/>
    <col min="15875" max="15875" width="40.7109375" style="74" customWidth="1"/>
    <col min="15876" max="15876" width="2.42578125" style="74" customWidth="1"/>
    <col min="15877" max="15877" width="29.42578125" style="74" customWidth="1"/>
    <col min="15878" max="15878" width="16.7109375" style="74" customWidth="1"/>
    <col min="15879" max="15879" width="1.42578125" style="74" customWidth="1"/>
    <col min="15880" max="15880" width="42.85546875" style="74" customWidth="1"/>
    <col min="15881" max="16128" width="9.140625" style="74" customWidth="1"/>
    <col min="16129" max="16129" width="7.85546875" style="74" customWidth="1"/>
    <col min="16130" max="16130" width="133.85546875" style="74" customWidth="1"/>
    <col min="16131" max="16131" width="40.7109375" style="74" customWidth="1"/>
    <col min="16132" max="16132" width="2.42578125" style="74" customWidth="1"/>
    <col min="16133" max="16133" width="29.42578125" style="74" customWidth="1"/>
    <col min="16134" max="16134" width="16.7109375" style="74" customWidth="1"/>
    <col min="16135" max="16135" width="1.42578125" style="74" customWidth="1"/>
    <col min="16136" max="16136" width="42.85546875" style="74" customWidth="1"/>
    <col min="16137" max="16384" width="9.140625" style="74" customWidth="1"/>
  </cols>
  <sheetData>
    <row r="1" spans="1:8" ht="11.25" customHeight="1" x14ac:dyDescent="0.45">
      <c r="B1" s="71"/>
      <c r="D1" s="70"/>
      <c r="E1" s="70"/>
      <c r="F1" s="70"/>
      <c r="G1" s="70"/>
      <c r="H1" s="73"/>
    </row>
    <row r="2" spans="1:8" ht="27.75" customHeight="1" x14ac:dyDescent="0.45">
      <c r="B2" s="75"/>
      <c r="D2" s="70"/>
      <c r="E2" s="32" t="s">
        <v>57</v>
      </c>
      <c r="F2" s="32"/>
      <c r="G2" s="32"/>
      <c r="H2" s="32"/>
    </row>
    <row r="3" spans="1:8" ht="27.75" customHeight="1" x14ac:dyDescent="0.45">
      <c r="B3" s="75"/>
      <c r="D3" s="70"/>
      <c r="E3" s="33" t="s">
        <v>205</v>
      </c>
      <c r="F3" s="33"/>
      <c r="G3" s="33"/>
      <c r="H3" s="33"/>
    </row>
    <row r="4" spans="1:8" ht="27.75" customHeight="1" x14ac:dyDescent="0.45">
      <c r="B4" s="75"/>
      <c r="C4" s="76"/>
      <c r="D4" s="70"/>
      <c r="E4" s="33" t="s">
        <v>0</v>
      </c>
      <c r="F4" s="33"/>
      <c r="G4" s="33"/>
      <c r="H4" s="33"/>
    </row>
    <row r="5" spans="1:8" ht="27.75" customHeight="1" x14ac:dyDescent="0.45">
      <c r="B5" s="77"/>
      <c r="C5" s="78"/>
      <c r="D5" s="70"/>
      <c r="E5" s="34" t="s">
        <v>17</v>
      </c>
      <c r="F5" s="32"/>
      <c r="G5" s="32"/>
      <c r="H5" s="32"/>
    </row>
    <row r="6" spans="1:8" ht="48.75" customHeight="1" x14ac:dyDescent="0.45">
      <c r="C6" s="76"/>
      <c r="D6" s="72"/>
      <c r="E6" s="72"/>
    </row>
    <row r="7" spans="1:8" ht="21.75" customHeight="1" x14ac:dyDescent="0.45">
      <c r="C7" s="76"/>
      <c r="D7" s="72"/>
      <c r="E7" s="72"/>
    </row>
    <row r="8" spans="1:8" ht="80.25" customHeight="1" x14ac:dyDescent="0.45">
      <c r="A8" s="210"/>
      <c r="B8" s="11" t="s">
        <v>58</v>
      </c>
      <c r="C8" s="11"/>
      <c r="D8" s="11"/>
      <c r="E8" s="11"/>
      <c r="F8" s="11"/>
      <c r="G8" s="11"/>
      <c r="H8" s="11"/>
    </row>
    <row r="9" spans="1:8" ht="55.5" customHeight="1" x14ac:dyDescent="0.45">
      <c r="A9" s="38" t="s">
        <v>55</v>
      </c>
      <c r="B9" s="38"/>
      <c r="C9" s="38"/>
      <c r="D9" s="38"/>
      <c r="E9" s="38"/>
      <c r="F9" s="38"/>
      <c r="G9" s="38"/>
      <c r="H9" s="38"/>
    </row>
    <row r="10" spans="1:8" ht="63.75" customHeight="1" x14ac:dyDescent="0.45">
      <c r="A10" s="55" t="s">
        <v>59</v>
      </c>
      <c r="B10" s="56"/>
      <c r="C10" s="56"/>
      <c r="D10" s="56"/>
      <c r="E10" s="56"/>
      <c r="F10" s="56"/>
      <c r="G10" s="56"/>
      <c r="H10" s="56"/>
    </row>
    <row r="11" spans="1:8" ht="269.25" customHeight="1" x14ac:dyDescent="0.45">
      <c r="B11" s="71"/>
      <c r="C11" s="70"/>
      <c r="E11" s="81"/>
      <c r="F11" s="82"/>
      <c r="G11" s="82"/>
      <c r="H11" s="82"/>
    </row>
    <row r="12" spans="1:8" ht="217.5" customHeight="1" x14ac:dyDescent="0.45">
      <c r="B12" s="71"/>
      <c r="C12" s="70"/>
      <c r="E12" s="81"/>
      <c r="F12" s="82"/>
      <c r="G12" s="82"/>
      <c r="H12" s="82"/>
    </row>
    <row r="13" spans="1:8" ht="183" customHeight="1" x14ac:dyDescent="0.45">
      <c r="B13" s="71"/>
      <c r="C13" s="70"/>
      <c r="E13" s="81"/>
      <c r="F13" s="83"/>
      <c r="G13" s="84"/>
      <c r="H13" s="84"/>
    </row>
    <row r="14" spans="1:8" ht="57.75" customHeight="1" x14ac:dyDescent="0.45">
      <c r="B14" s="71"/>
      <c r="C14" s="70"/>
      <c r="E14" s="81"/>
      <c r="F14" s="82"/>
      <c r="G14" s="85"/>
      <c r="H14" s="85"/>
    </row>
    <row r="15" spans="1:8" ht="57.75" customHeight="1" x14ac:dyDescent="0.45">
      <c r="B15" s="71"/>
      <c r="C15" s="70"/>
      <c r="E15" s="81"/>
      <c r="F15" s="82"/>
      <c r="G15" s="85"/>
      <c r="H15" s="85"/>
    </row>
    <row r="16" spans="1:8" ht="57.75" customHeight="1" x14ac:dyDescent="0.45">
      <c r="B16" s="71"/>
      <c r="C16" s="70"/>
      <c r="E16" s="81"/>
      <c r="F16" s="82"/>
      <c r="G16" s="85"/>
      <c r="H16" s="85"/>
    </row>
    <row r="17" spans="2:8" ht="57.75" customHeight="1" x14ac:dyDescent="0.45">
      <c r="B17" s="71"/>
      <c r="C17" s="70"/>
      <c r="E17" s="81"/>
      <c r="F17" s="82"/>
      <c r="G17" s="85"/>
      <c r="H17" s="85"/>
    </row>
    <row r="18" spans="2:8" ht="57.75" customHeight="1" x14ac:dyDescent="0.45">
      <c r="B18" s="71"/>
      <c r="C18" s="70"/>
      <c r="E18" s="81"/>
      <c r="F18" s="82"/>
      <c r="G18" s="85"/>
      <c r="H18" s="85"/>
    </row>
    <row r="19" spans="2:8" ht="57.75" customHeight="1" x14ac:dyDescent="0.45">
      <c r="B19" s="71"/>
      <c r="C19" s="70"/>
      <c r="E19" s="81"/>
      <c r="F19" s="82"/>
      <c r="G19" s="85"/>
      <c r="H19" s="85"/>
    </row>
    <row r="20" spans="2:8" ht="57.75" customHeight="1" x14ac:dyDescent="0.45">
      <c r="B20" s="71"/>
      <c r="C20" s="70"/>
      <c r="E20" s="81"/>
      <c r="F20" s="82"/>
      <c r="G20" s="85"/>
      <c r="H20" s="85"/>
    </row>
    <row r="21" spans="2:8" ht="57.75" customHeight="1" x14ac:dyDescent="0.45">
      <c r="B21" s="71"/>
      <c r="C21" s="70"/>
      <c r="E21" s="81"/>
      <c r="F21" s="82"/>
      <c r="G21" s="85"/>
      <c r="H21" s="85"/>
    </row>
    <row r="22" spans="2:8" ht="57.75" customHeight="1" x14ac:dyDescent="0.45">
      <c r="B22" s="71"/>
      <c r="C22" s="70"/>
      <c r="E22" s="81"/>
      <c r="F22" s="82"/>
      <c r="G22" s="85"/>
      <c r="H22" s="85"/>
    </row>
    <row r="23" spans="2:8" ht="57.75" customHeight="1" x14ac:dyDescent="0.45">
      <c r="B23" s="71"/>
      <c r="C23" s="70"/>
      <c r="E23" s="81"/>
      <c r="F23" s="82"/>
      <c r="G23" s="85"/>
      <c r="H23" s="85"/>
    </row>
    <row r="24" spans="2:8" ht="57.75" customHeight="1" x14ac:dyDescent="0.45">
      <c r="B24" s="71"/>
      <c r="C24" s="70"/>
      <c r="E24" s="81"/>
      <c r="F24" s="82"/>
      <c r="G24" s="85"/>
      <c r="H24" s="85"/>
    </row>
    <row r="25" spans="2:8" ht="57.75" customHeight="1" x14ac:dyDescent="0.45">
      <c r="B25" s="71"/>
      <c r="C25" s="70"/>
      <c r="E25" s="81"/>
      <c r="F25" s="82"/>
      <c r="G25" s="85"/>
      <c r="H25" s="85"/>
    </row>
    <row r="26" spans="2:8" ht="57.75" customHeight="1" x14ac:dyDescent="0.45">
      <c r="B26" s="71"/>
      <c r="C26" s="70"/>
      <c r="E26" s="81"/>
      <c r="F26" s="82"/>
      <c r="G26" s="85"/>
      <c r="H26" s="85"/>
    </row>
    <row r="27" spans="2:8" ht="57.75" customHeight="1" x14ac:dyDescent="0.45">
      <c r="B27" s="71"/>
      <c r="C27" s="70"/>
      <c r="E27" s="81"/>
      <c r="F27" s="82"/>
      <c r="G27" s="85"/>
      <c r="H27" s="85"/>
    </row>
    <row r="28" spans="2:8" ht="57.75" customHeight="1" x14ac:dyDescent="0.45">
      <c r="B28" s="71"/>
      <c r="C28" s="70"/>
      <c r="E28" s="81"/>
      <c r="F28" s="82"/>
      <c r="G28" s="85"/>
      <c r="H28" s="85"/>
    </row>
    <row r="29" spans="2:8" ht="57.75" customHeight="1" x14ac:dyDescent="0.45">
      <c r="B29" s="71"/>
      <c r="C29" s="70"/>
      <c r="E29" s="81"/>
      <c r="F29" s="82"/>
      <c r="G29" s="85"/>
      <c r="H29" s="85"/>
    </row>
    <row r="30" spans="2:8" ht="78" customHeight="1" x14ac:dyDescent="0.45">
      <c r="B30" s="71"/>
      <c r="C30" s="70"/>
      <c r="E30" s="81"/>
      <c r="F30" s="82"/>
      <c r="G30" s="85"/>
      <c r="H30" s="85"/>
    </row>
    <row r="31" spans="2:8" ht="57.75" customHeight="1" x14ac:dyDescent="0.45">
      <c r="B31" s="71"/>
      <c r="C31" s="70"/>
      <c r="E31" s="81"/>
      <c r="F31" s="82"/>
      <c r="G31" s="85"/>
      <c r="H31" s="85"/>
    </row>
    <row r="32" spans="2:8" ht="57.75" customHeight="1" x14ac:dyDescent="0.45">
      <c r="B32" s="71"/>
      <c r="C32" s="70"/>
      <c r="E32" s="81"/>
      <c r="F32" s="82"/>
      <c r="G32" s="85"/>
      <c r="H32" s="85"/>
    </row>
    <row r="33" spans="1:8" ht="57.75" customHeight="1" x14ac:dyDescent="0.45">
      <c r="B33" s="71"/>
      <c r="C33" s="70"/>
      <c r="E33" s="81"/>
      <c r="F33" s="82"/>
      <c r="G33" s="85"/>
      <c r="H33" s="85"/>
    </row>
    <row r="34" spans="1:8" ht="57.75" customHeight="1" x14ac:dyDescent="0.45">
      <c r="B34" s="71"/>
      <c r="C34" s="70"/>
      <c r="E34" s="81"/>
      <c r="F34" s="82"/>
      <c r="G34" s="85"/>
      <c r="H34" s="85"/>
    </row>
    <row r="35" spans="1:8" ht="57.75" customHeight="1" x14ac:dyDescent="0.45">
      <c r="B35" s="71"/>
      <c r="C35" s="70"/>
      <c r="E35" s="81"/>
      <c r="F35" s="82"/>
      <c r="G35" s="85"/>
      <c r="H35" s="85"/>
    </row>
    <row r="36" spans="1:8" ht="57.75" customHeight="1" x14ac:dyDescent="0.45">
      <c r="B36" s="71"/>
      <c r="C36" s="70"/>
      <c r="E36" s="81"/>
      <c r="F36" s="82"/>
      <c r="G36" s="85"/>
      <c r="H36" s="85"/>
    </row>
    <row r="37" spans="1:8" ht="57.75" customHeight="1" x14ac:dyDescent="0.45">
      <c r="B37" s="71"/>
      <c r="C37" s="70"/>
      <c r="E37" s="81"/>
      <c r="F37" s="82"/>
      <c r="G37" s="85"/>
      <c r="H37" s="85"/>
    </row>
    <row r="38" spans="1:8" ht="57.75" customHeight="1" x14ac:dyDescent="0.45">
      <c r="B38" s="71"/>
      <c r="C38" s="70"/>
      <c r="E38" s="81"/>
      <c r="F38" s="82"/>
      <c r="G38" s="85"/>
      <c r="H38" s="85"/>
    </row>
    <row r="39" spans="1:8" ht="57.75" customHeight="1" x14ac:dyDescent="0.45">
      <c r="B39" s="71"/>
      <c r="C39" s="70"/>
      <c r="E39" s="81"/>
      <c r="F39" s="82"/>
      <c r="G39" s="85"/>
      <c r="H39" s="85"/>
    </row>
    <row r="40" spans="1:8" ht="57.75" customHeight="1" x14ac:dyDescent="0.45">
      <c r="B40" s="71"/>
      <c r="C40" s="70"/>
      <c r="E40" s="81"/>
      <c r="F40" s="82"/>
      <c r="G40" s="85"/>
      <c r="H40" s="85"/>
    </row>
    <row r="41" spans="1:8" ht="57.75" customHeight="1" x14ac:dyDescent="0.45">
      <c r="B41" s="71"/>
      <c r="C41" s="70"/>
      <c r="E41" s="81"/>
      <c r="F41" s="82"/>
      <c r="G41" s="85"/>
      <c r="H41" s="85"/>
    </row>
    <row r="42" spans="1:8" ht="57.75" customHeight="1" x14ac:dyDescent="0.45">
      <c r="B42" s="71"/>
      <c r="C42" s="70"/>
      <c r="E42" s="81"/>
      <c r="F42" s="82"/>
      <c r="G42" s="85"/>
      <c r="H42" s="85"/>
    </row>
    <row r="43" spans="1:8" ht="57.75" customHeight="1" x14ac:dyDescent="0.45">
      <c r="B43" s="71"/>
      <c r="C43" s="70"/>
      <c r="E43" s="81"/>
      <c r="F43" s="82"/>
      <c r="G43" s="85"/>
      <c r="H43" s="85"/>
    </row>
    <row r="44" spans="1:8" ht="57.75" customHeight="1" x14ac:dyDescent="0.45">
      <c r="B44" s="71"/>
      <c r="C44" s="70"/>
      <c r="E44" s="81"/>
      <c r="F44" s="82"/>
      <c r="G44" s="85"/>
      <c r="H44" s="85"/>
    </row>
    <row r="45" spans="1:8" ht="57.75" customHeight="1" thickBot="1" x14ac:dyDescent="0.5">
      <c r="B45" s="71"/>
      <c r="C45" s="70"/>
      <c r="E45" s="81"/>
      <c r="F45" s="82"/>
      <c r="G45" s="85"/>
      <c r="H45" s="85"/>
    </row>
    <row r="46" spans="1:8" ht="54.75" customHeight="1" thickBot="1" x14ac:dyDescent="0.5">
      <c r="A46" s="65"/>
      <c r="B46" s="66" t="s">
        <v>60</v>
      </c>
      <c r="C46" s="66"/>
      <c r="D46" s="66"/>
      <c r="E46" s="66"/>
      <c r="F46" s="66"/>
      <c r="G46" s="66"/>
      <c r="H46" s="67"/>
    </row>
    <row r="47" spans="1:8" ht="54.75" customHeight="1" thickBot="1" x14ac:dyDescent="0.5">
      <c r="A47" s="61" t="s">
        <v>1</v>
      </c>
      <c r="B47" s="62" t="s">
        <v>39</v>
      </c>
      <c r="C47" s="63"/>
      <c r="D47" s="63"/>
      <c r="E47" s="63"/>
      <c r="F47" s="63"/>
      <c r="G47" s="63"/>
      <c r="H47" s="64"/>
    </row>
    <row r="48" spans="1:8" s="90" customFormat="1" ht="75" customHeight="1" thickTop="1" x14ac:dyDescent="0.45">
      <c r="A48" s="86">
        <v>1</v>
      </c>
      <c r="B48" s="87" t="s">
        <v>206</v>
      </c>
      <c r="C48" s="88"/>
      <c r="D48" s="88"/>
      <c r="E48" s="88"/>
      <c r="F48" s="88"/>
      <c r="G48" s="88"/>
      <c r="H48" s="89"/>
    </row>
    <row r="49" spans="1:8" s="90" customFormat="1" ht="45.75" customHeight="1" x14ac:dyDescent="0.45">
      <c r="A49" s="91">
        <v>2</v>
      </c>
      <c r="B49" s="92" t="s">
        <v>61</v>
      </c>
      <c r="C49" s="93"/>
      <c r="D49" s="93"/>
      <c r="E49" s="93"/>
      <c r="F49" s="93"/>
      <c r="G49" s="93"/>
      <c r="H49" s="94"/>
    </row>
    <row r="50" spans="1:8" s="90" customFormat="1" ht="45.75" customHeight="1" x14ac:dyDescent="0.45">
      <c r="A50" s="91">
        <v>3</v>
      </c>
      <c r="B50" s="92" t="s">
        <v>207</v>
      </c>
      <c r="C50" s="93"/>
      <c r="D50" s="93"/>
      <c r="E50" s="93"/>
      <c r="F50" s="93"/>
      <c r="G50" s="93"/>
      <c r="H50" s="94"/>
    </row>
    <row r="51" spans="1:8" s="97" customFormat="1" ht="28.5" customHeight="1" thickBot="1" x14ac:dyDescent="0.5">
      <c r="A51" s="95"/>
      <c r="B51" s="96"/>
      <c r="C51" s="96"/>
      <c r="D51" s="96"/>
      <c r="E51" s="96"/>
      <c r="F51" s="96"/>
      <c r="G51" s="96"/>
      <c r="H51" s="96"/>
    </row>
    <row r="52" spans="1:8" s="90" customFormat="1" ht="40.5" customHeight="1" thickTop="1" thickBot="1" x14ac:dyDescent="0.5">
      <c r="A52" s="7" t="s">
        <v>2</v>
      </c>
      <c r="B52" s="29" t="s">
        <v>56</v>
      </c>
      <c r="C52" s="30"/>
      <c r="D52" s="30"/>
      <c r="E52" s="30"/>
      <c r="F52" s="30"/>
      <c r="G52" s="30"/>
      <c r="H52" s="31"/>
    </row>
    <row r="53" spans="1:8" s="90" customFormat="1" ht="47.25" customHeight="1" thickTop="1" x14ac:dyDescent="0.45">
      <c r="A53" s="86">
        <v>4</v>
      </c>
      <c r="B53" s="87" t="s">
        <v>208</v>
      </c>
      <c r="C53" s="88"/>
      <c r="D53" s="88"/>
      <c r="E53" s="88"/>
      <c r="F53" s="88"/>
      <c r="G53" s="88"/>
      <c r="H53" s="89"/>
    </row>
    <row r="54" spans="1:8" s="90" customFormat="1" ht="47.25" customHeight="1" x14ac:dyDescent="0.45">
      <c r="A54" s="91">
        <v>5</v>
      </c>
      <c r="B54" s="92" t="s">
        <v>209</v>
      </c>
      <c r="C54" s="93"/>
      <c r="D54" s="93"/>
      <c r="E54" s="93"/>
      <c r="F54" s="93"/>
      <c r="G54" s="93"/>
      <c r="H54" s="94"/>
    </row>
    <row r="55" spans="1:8" s="90" customFormat="1" ht="47.25" customHeight="1" x14ac:dyDescent="0.45">
      <c r="A55" s="91">
        <v>6</v>
      </c>
      <c r="B55" s="92" t="s">
        <v>62</v>
      </c>
      <c r="C55" s="93"/>
      <c r="D55" s="93"/>
      <c r="E55" s="93"/>
      <c r="F55" s="93"/>
      <c r="G55" s="93"/>
      <c r="H55" s="94"/>
    </row>
    <row r="56" spans="1:8" s="90" customFormat="1" ht="47.25" customHeight="1" x14ac:dyDescent="0.45">
      <c r="A56" s="91">
        <v>7</v>
      </c>
      <c r="B56" s="92" t="s">
        <v>63</v>
      </c>
      <c r="C56" s="93"/>
      <c r="D56" s="93"/>
      <c r="E56" s="93"/>
      <c r="F56" s="93"/>
      <c r="G56" s="93"/>
      <c r="H56" s="94"/>
    </row>
    <row r="57" spans="1:8" s="90" customFormat="1" ht="47.25" customHeight="1" x14ac:dyDescent="0.45">
      <c r="A57" s="91">
        <v>8</v>
      </c>
      <c r="B57" s="92" t="s">
        <v>64</v>
      </c>
      <c r="C57" s="93"/>
      <c r="D57" s="93"/>
      <c r="E57" s="93"/>
      <c r="F57" s="93"/>
      <c r="G57" s="93"/>
      <c r="H57" s="94"/>
    </row>
    <row r="58" spans="1:8" s="90" customFormat="1" ht="47.25" customHeight="1" x14ac:dyDescent="0.45">
      <c r="A58" s="91">
        <v>9</v>
      </c>
      <c r="B58" s="92" t="s">
        <v>65</v>
      </c>
      <c r="C58" s="93"/>
      <c r="D58" s="93"/>
      <c r="E58" s="93"/>
      <c r="F58" s="93"/>
      <c r="G58" s="93"/>
      <c r="H58" s="94"/>
    </row>
    <row r="59" spans="1:8" s="90" customFormat="1" ht="47.25" customHeight="1" x14ac:dyDescent="0.45">
      <c r="A59" s="91">
        <v>10</v>
      </c>
      <c r="B59" s="92" t="s">
        <v>66</v>
      </c>
      <c r="C59" s="93"/>
      <c r="D59" s="93"/>
      <c r="E59" s="93"/>
      <c r="F59" s="93"/>
      <c r="G59" s="93"/>
      <c r="H59" s="94"/>
    </row>
    <row r="60" spans="1:8" s="90" customFormat="1" ht="47.25" customHeight="1" x14ac:dyDescent="0.45">
      <c r="A60" s="91">
        <v>11</v>
      </c>
      <c r="B60" s="92" t="s">
        <v>67</v>
      </c>
      <c r="C60" s="93"/>
      <c r="D60" s="93"/>
      <c r="E60" s="93"/>
      <c r="F60" s="93"/>
      <c r="G60" s="93"/>
      <c r="H60" s="94"/>
    </row>
    <row r="61" spans="1:8" s="90" customFormat="1" ht="47.25" customHeight="1" x14ac:dyDescent="0.45">
      <c r="A61" s="91">
        <v>12</v>
      </c>
      <c r="B61" s="92" t="s">
        <v>68</v>
      </c>
      <c r="C61" s="93"/>
      <c r="D61" s="93"/>
      <c r="E61" s="93"/>
      <c r="F61" s="93"/>
      <c r="G61" s="93"/>
      <c r="H61" s="94"/>
    </row>
    <row r="62" spans="1:8" s="90" customFormat="1" ht="47.25" customHeight="1" x14ac:dyDescent="0.45">
      <c r="A62" s="91">
        <v>13</v>
      </c>
      <c r="B62" s="92" t="s">
        <v>69</v>
      </c>
      <c r="C62" s="93"/>
      <c r="D62" s="93"/>
      <c r="E62" s="93"/>
      <c r="F62" s="93"/>
      <c r="G62" s="93"/>
      <c r="H62" s="94"/>
    </row>
    <row r="63" spans="1:8" s="90" customFormat="1" ht="47.25" customHeight="1" x14ac:dyDescent="0.45">
      <c r="A63" s="91">
        <v>14</v>
      </c>
      <c r="B63" s="92" t="s">
        <v>70</v>
      </c>
      <c r="C63" s="93"/>
      <c r="D63" s="93"/>
      <c r="E63" s="93"/>
      <c r="F63" s="93"/>
      <c r="G63" s="93"/>
      <c r="H63" s="94"/>
    </row>
    <row r="64" spans="1:8" s="90" customFormat="1" ht="47.25" customHeight="1" x14ac:dyDescent="0.45">
      <c r="A64" s="91">
        <v>15</v>
      </c>
      <c r="B64" s="92" t="s">
        <v>71</v>
      </c>
      <c r="C64" s="93"/>
      <c r="D64" s="93"/>
      <c r="E64" s="93"/>
      <c r="F64" s="93"/>
      <c r="G64" s="93"/>
      <c r="H64" s="94"/>
    </row>
    <row r="65" spans="1:8" s="90" customFormat="1" ht="47.25" customHeight="1" x14ac:dyDescent="0.45">
      <c r="A65" s="91">
        <v>16</v>
      </c>
      <c r="B65" s="92" t="s">
        <v>210</v>
      </c>
      <c r="C65" s="93"/>
      <c r="D65" s="93"/>
      <c r="E65" s="93"/>
      <c r="F65" s="93"/>
      <c r="G65" s="93"/>
      <c r="H65" s="94"/>
    </row>
    <row r="66" spans="1:8" s="90" customFormat="1" ht="47.25" customHeight="1" x14ac:dyDescent="0.45">
      <c r="A66" s="91">
        <v>17</v>
      </c>
      <c r="B66" s="92" t="s">
        <v>211</v>
      </c>
      <c r="C66" s="93"/>
      <c r="D66" s="93"/>
      <c r="E66" s="93"/>
      <c r="F66" s="93"/>
      <c r="G66" s="93"/>
      <c r="H66" s="94"/>
    </row>
    <row r="67" spans="1:8" s="90" customFormat="1" ht="25.5" customHeight="1" thickBot="1" x14ac:dyDescent="0.5">
      <c r="A67" s="95"/>
      <c r="B67" s="98"/>
      <c r="C67" s="99"/>
      <c r="D67" s="99"/>
      <c r="E67" s="99"/>
      <c r="F67" s="99"/>
      <c r="G67" s="99"/>
      <c r="H67" s="99"/>
    </row>
    <row r="68" spans="1:8" s="90" customFormat="1" ht="45.75" customHeight="1" thickTop="1" thickBot="1" x14ac:dyDescent="0.5">
      <c r="A68" s="7" t="s">
        <v>3</v>
      </c>
      <c r="B68" s="29" t="s">
        <v>40</v>
      </c>
      <c r="C68" s="30"/>
      <c r="D68" s="30"/>
      <c r="E68" s="30"/>
      <c r="F68" s="30"/>
      <c r="G68" s="30"/>
      <c r="H68" s="31"/>
    </row>
    <row r="69" spans="1:8" s="90" customFormat="1" ht="56.25" customHeight="1" thickTop="1" x14ac:dyDescent="0.45">
      <c r="A69" s="86">
        <v>18</v>
      </c>
      <c r="B69" s="87" t="s">
        <v>72</v>
      </c>
      <c r="C69" s="88"/>
      <c r="D69" s="88"/>
      <c r="E69" s="88"/>
      <c r="F69" s="88"/>
      <c r="G69" s="88"/>
      <c r="H69" s="89"/>
    </row>
    <row r="70" spans="1:8" s="90" customFormat="1" ht="56.25" customHeight="1" x14ac:dyDescent="0.45">
      <c r="A70" s="91">
        <v>19</v>
      </c>
      <c r="B70" s="100" t="s">
        <v>73</v>
      </c>
      <c r="C70" s="101"/>
      <c r="D70" s="101"/>
      <c r="E70" s="101"/>
      <c r="F70" s="101"/>
      <c r="G70" s="101"/>
      <c r="H70" s="102"/>
    </row>
    <row r="71" spans="1:8" s="90" customFormat="1" ht="56.25" customHeight="1" x14ac:dyDescent="0.45">
      <c r="A71" s="91">
        <v>20</v>
      </c>
      <c r="B71" s="92" t="s">
        <v>74</v>
      </c>
      <c r="C71" s="93"/>
      <c r="D71" s="93"/>
      <c r="E71" s="93"/>
      <c r="F71" s="93"/>
      <c r="G71" s="93"/>
      <c r="H71" s="94"/>
    </row>
    <row r="72" spans="1:8" s="90" customFormat="1" ht="56.25" customHeight="1" x14ac:dyDescent="0.45">
      <c r="A72" s="91">
        <v>21</v>
      </c>
      <c r="B72" s="92" t="s">
        <v>75</v>
      </c>
      <c r="C72" s="93"/>
      <c r="D72" s="93"/>
      <c r="E72" s="93"/>
      <c r="F72" s="93"/>
      <c r="G72" s="93"/>
      <c r="H72" s="94"/>
    </row>
    <row r="73" spans="1:8" s="90" customFormat="1" ht="56.25" customHeight="1" x14ac:dyDescent="0.45">
      <c r="A73" s="91">
        <v>22</v>
      </c>
      <c r="B73" s="92" t="s">
        <v>76</v>
      </c>
      <c r="C73" s="93"/>
      <c r="D73" s="93"/>
      <c r="E73" s="93"/>
      <c r="F73" s="93"/>
      <c r="G73" s="93"/>
      <c r="H73" s="94"/>
    </row>
    <row r="74" spans="1:8" s="90" customFormat="1" ht="56.25" customHeight="1" x14ac:dyDescent="0.45">
      <c r="A74" s="91">
        <v>23</v>
      </c>
      <c r="B74" s="92" t="s">
        <v>77</v>
      </c>
      <c r="C74" s="93"/>
      <c r="D74" s="93"/>
      <c r="E74" s="93"/>
      <c r="F74" s="93"/>
      <c r="G74" s="93"/>
      <c r="H74" s="94"/>
    </row>
    <row r="75" spans="1:8" s="90" customFormat="1" ht="56.25" customHeight="1" x14ac:dyDescent="0.45">
      <c r="A75" s="91">
        <v>24</v>
      </c>
      <c r="B75" s="92" t="s">
        <v>78</v>
      </c>
      <c r="C75" s="93"/>
      <c r="D75" s="93"/>
      <c r="E75" s="93"/>
      <c r="F75" s="93"/>
      <c r="G75" s="93"/>
      <c r="H75" s="94"/>
    </row>
    <row r="76" spans="1:8" ht="26.25" customHeight="1" thickBot="1" x14ac:dyDescent="0.5">
      <c r="A76" s="9"/>
      <c r="B76" s="6"/>
      <c r="C76" s="5"/>
      <c r="D76" s="5"/>
      <c r="E76" s="5"/>
      <c r="F76" s="5"/>
      <c r="G76" s="5"/>
      <c r="H76" s="5"/>
    </row>
    <row r="77" spans="1:8" s="90" customFormat="1" ht="48.75" customHeight="1" thickTop="1" thickBot="1" x14ac:dyDescent="0.5">
      <c r="A77" s="7" t="s">
        <v>4</v>
      </c>
      <c r="B77" s="29" t="s">
        <v>79</v>
      </c>
      <c r="C77" s="30"/>
      <c r="D77" s="30"/>
      <c r="E77" s="30"/>
      <c r="F77" s="30"/>
      <c r="G77" s="30"/>
      <c r="H77" s="31"/>
    </row>
    <row r="78" spans="1:8" s="90" customFormat="1" ht="51.75" customHeight="1" thickTop="1" x14ac:dyDescent="0.45">
      <c r="A78" s="103">
        <v>25</v>
      </c>
      <c r="B78" s="87" t="s">
        <v>80</v>
      </c>
      <c r="C78" s="88"/>
      <c r="D78" s="88"/>
      <c r="E78" s="88"/>
      <c r="F78" s="88"/>
      <c r="G78" s="88"/>
      <c r="H78" s="89"/>
    </row>
    <row r="79" spans="1:8" s="90" customFormat="1" ht="51.75" customHeight="1" x14ac:dyDescent="0.45">
      <c r="A79" s="91">
        <v>26</v>
      </c>
      <c r="B79" s="92" t="s">
        <v>81</v>
      </c>
      <c r="C79" s="93"/>
      <c r="D79" s="93"/>
      <c r="E79" s="93"/>
      <c r="F79" s="93"/>
      <c r="G79" s="93"/>
      <c r="H79" s="94"/>
    </row>
    <row r="80" spans="1:8" s="90" customFormat="1" ht="51.75" customHeight="1" x14ac:dyDescent="0.45">
      <c r="A80" s="91">
        <v>27</v>
      </c>
      <c r="B80" s="92" t="s">
        <v>82</v>
      </c>
      <c r="C80" s="93"/>
      <c r="D80" s="93"/>
      <c r="E80" s="93"/>
      <c r="F80" s="93"/>
      <c r="G80" s="93"/>
      <c r="H80" s="94"/>
    </row>
    <row r="81" spans="1:8" s="90" customFormat="1" ht="35.25" thickBot="1" x14ac:dyDescent="0.5">
      <c r="A81" s="104"/>
      <c r="B81" s="105"/>
      <c r="C81" s="105"/>
      <c r="D81" s="105"/>
      <c r="E81" s="105"/>
      <c r="F81" s="105"/>
      <c r="G81" s="105"/>
      <c r="H81" s="106"/>
    </row>
    <row r="82" spans="1:8" s="90" customFormat="1" ht="51.75" customHeight="1" thickBot="1" x14ac:dyDescent="0.5">
      <c r="A82" s="107"/>
      <c r="B82" s="57" t="s">
        <v>84</v>
      </c>
      <c r="C82" s="58"/>
      <c r="D82" s="58"/>
      <c r="E82" s="58"/>
      <c r="F82" s="58"/>
      <c r="G82" s="58"/>
      <c r="H82" s="59"/>
    </row>
    <row r="83" spans="1:8" s="90" customFormat="1" ht="51.75" customHeight="1" x14ac:dyDescent="0.45">
      <c r="A83" s="86">
        <v>28</v>
      </c>
      <c r="B83" s="108" t="s">
        <v>83</v>
      </c>
      <c r="C83" s="109"/>
      <c r="D83" s="109"/>
      <c r="E83" s="109"/>
      <c r="F83" s="109"/>
      <c r="G83" s="109"/>
      <c r="H83" s="110"/>
    </row>
    <row r="84" spans="1:8" s="90" customFormat="1" ht="51.75" customHeight="1" x14ac:dyDescent="0.45">
      <c r="A84" s="91">
        <v>29</v>
      </c>
      <c r="B84" s="92" t="s">
        <v>85</v>
      </c>
      <c r="C84" s="93"/>
      <c r="D84" s="93"/>
      <c r="E84" s="93"/>
      <c r="F84" s="93"/>
      <c r="G84" s="93"/>
      <c r="H84" s="94"/>
    </row>
    <row r="85" spans="1:8" s="90" customFormat="1" ht="51.75" customHeight="1" x14ac:dyDescent="0.45">
      <c r="A85" s="91">
        <v>30</v>
      </c>
      <c r="B85" s="92" t="s">
        <v>86</v>
      </c>
      <c r="C85" s="93"/>
      <c r="D85" s="93"/>
      <c r="E85" s="93"/>
      <c r="F85" s="93"/>
      <c r="G85" s="93"/>
      <c r="H85" s="94"/>
    </row>
    <row r="86" spans="1:8" s="90" customFormat="1" ht="51.75" customHeight="1" x14ac:dyDescent="0.45">
      <c r="A86" s="91">
        <v>31</v>
      </c>
      <c r="B86" s="92" t="s">
        <v>87</v>
      </c>
      <c r="C86" s="93"/>
      <c r="D86" s="93"/>
      <c r="E86" s="93"/>
      <c r="F86" s="93"/>
      <c r="G86" s="93"/>
      <c r="H86" s="94"/>
    </row>
    <row r="87" spans="1:8" s="90" customFormat="1" ht="51.75" customHeight="1" x14ac:dyDescent="0.45">
      <c r="A87" s="91">
        <v>32</v>
      </c>
      <c r="B87" s="92" t="s">
        <v>88</v>
      </c>
      <c r="C87" s="93"/>
      <c r="D87" s="93"/>
      <c r="E87" s="93"/>
      <c r="F87" s="93"/>
      <c r="G87" s="93"/>
      <c r="H87" s="94"/>
    </row>
    <row r="88" spans="1:8" s="90" customFormat="1" ht="66.75" customHeight="1" x14ac:dyDescent="0.45">
      <c r="A88" s="91">
        <v>33</v>
      </c>
      <c r="B88" s="92" t="s">
        <v>89</v>
      </c>
      <c r="C88" s="93"/>
      <c r="D88" s="93"/>
      <c r="E88" s="93"/>
      <c r="F88" s="93"/>
      <c r="G88" s="93"/>
      <c r="H88" s="94"/>
    </row>
    <row r="89" spans="1:8" s="90" customFormat="1" ht="41.25" customHeight="1" x14ac:dyDescent="0.45">
      <c r="A89" s="111"/>
      <c r="B89" s="112"/>
      <c r="C89" s="113"/>
      <c r="D89" s="111"/>
      <c r="E89" s="111"/>
      <c r="F89" s="113"/>
      <c r="G89" s="111"/>
      <c r="H89" s="114"/>
    </row>
    <row r="90" spans="1:8" s="90" customFormat="1" ht="3" customHeight="1" thickBot="1" x14ac:dyDescent="0.5">
      <c r="A90" s="111"/>
      <c r="B90" s="112"/>
      <c r="C90" s="113"/>
      <c r="D90" s="111"/>
      <c r="E90" s="111"/>
      <c r="F90" s="113"/>
      <c r="G90" s="111"/>
      <c r="H90" s="114"/>
    </row>
    <row r="91" spans="1:8" s="90" customFormat="1" ht="70.5" customHeight="1" thickBot="1" x14ac:dyDescent="0.5">
      <c r="A91" s="115"/>
      <c r="B91" s="116" t="s">
        <v>200</v>
      </c>
      <c r="C91" s="117"/>
      <c r="D91" s="117"/>
      <c r="E91" s="117"/>
      <c r="F91" s="117"/>
      <c r="G91" s="118"/>
      <c r="H91" s="230">
        <v>20900</v>
      </c>
    </row>
    <row r="92" spans="1:8" s="90" customFormat="1" ht="29.25" customHeight="1" x14ac:dyDescent="0.45">
      <c r="A92" s="111"/>
      <c r="B92" s="119"/>
      <c r="C92" s="119"/>
      <c r="D92" s="119"/>
      <c r="E92" s="119"/>
      <c r="F92" s="119"/>
      <c r="G92" s="119"/>
      <c r="H92" s="119"/>
    </row>
    <row r="93" spans="1:8" ht="46.7" customHeight="1" thickBot="1" x14ac:dyDescent="0.5">
      <c r="A93" s="120"/>
      <c r="B93" s="10" t="s">
        <v>21</v>
      </c>
      <c r="C93" s="120"/>
      <c r="D93" s="121"/>
      <c r="E93" s="122"/>
      <c r="F93" s="123"/>
      <c r="G93" s="123"/>
      <c r="H93" s="123"/>
    </row>
    <row r="94" spans="1:8" ht="48" customHeight="1" thickTop="1" thickBot="1" x14ac:dyDescent="0.5">
      <c r="A94" s="124" t="s">
        <v>1</v>
      </c>
      <c r="B94" s="125" t="s">
        <v>189</v>
      </c>
      <c r="C94" s="126"/>
      <c r="D94" s="127"/>
      <c r="E94" s="128" t="s">
        <v>15</v>
      </c>
      <c r="F94" s="129" t="s">
        <v>5</v>
      </c>
      <c r="G94" s="130"/>
      <c r="H94" s="131" t="s">
        <v>15</v>
      </c>
    </row>
    <row r="95" spans="1:8" ht="54" customHeight="1" thickTop="1" x14ac:dyDescent="0.45">
      <c r="A95" s="86">
        <v>1</v>
      </c>
      <c r="B95" s="132" t="s">
        <v>157</v>
      </c>
      <c r="C95" s="133"/>
      <c r="D95" s="134">
        <v>1524</v>
      </c>
      <c r="E95" s="135">
        <v>2750</v>
      </c>
      <c r="F95" s="136"/>
      <c r="G95" s="137">
        <f t="shared" ref="G95" si="0">IF(F95&gt;=1,1,0)</f>
        <v>0</v>
      </c>
      <c r="H95" s="138">
        <f>E95*G95</f>
        <v>0</v>
      </c>
    </row>
    <row r="96" spans="1:8" ht="54" customHeight="1" x14ac:dyDescent="0.45">
      <c r="A96" s="86">
        <v>2</v>
      </c>
      <c r="B96" s="139" t="s">
        <v>156</v>
      </c>
      <c r="C96" s="140"/>
      <c r="D96" s="134"/>
      <c r="E96" s="135">
        <v>3800</v>
      </c>
      <c r="F96" s="136"/>
      <c r="G96" s="137">
        <f t="shared" ref="G96" si="1">IF(F96&gt;=1,1,0)</f>
        <v>0</v>
      </c>
      <c r="H96" s="138">
        <f>E96*G96</f>
        <v>0</v>
      </c>
    </row>
    <row r="97" spans="1:8" ht="54" customHeight="1" x14ac:dyDescent="0.45">
      <c r="A97" s="86">
        <v>3</v>
      </c>
      <c r="B97" s="139" t="s">
        <v>216</v>
      </c>
      <c r="C97" s="140"/>
      <c r="D97" s="134"/>
      <c r="E97" s="135">
        <v>2600</v>
      </c>
      <c r="F97" s="136"/>
      <c r="G97" s="137">
        <f t="shared" ref="G97:G106" si="2">IF(F97&gt;=1,1,0)</f>
        <v>0</v>
      </c>
      <c r="H97" s="138">
        <f t="shared" ref="H97:H105" si="3">E97*G97</f>
        <v>0</v>
      </c>
    </row>
    <row r="98" spans="1:8" ht="54" customHeight="1" x14ac:dyDescent="0.45">
      <c r="A98" s="86">
        <v>4</v>
      </c>
      <c r="B98" s="139" t="s">
        <v>215</v>
      </c>
      <c r="C98" s="140"/>
      <c r="D98" s="134"/>
      <c r="E98" s="135">
        <v>1750</v>
      </c>
      <c r="F98" s="136"/>
      <c r="G98" s="137">
        <f t="shared" si="2"/>
        <v>0</v>
      </c>
      <c r="H98" s="138">
        <f t="shared" si="3"/>
        <v>0</v>
      </c>
    </row>
    <row r="99" spans="1:8" ht="54" customHeight="1" x14ac:dyDescent="0.45">
      <c r="A99" s="86">
        <v>5</v>
      </c>
      <c r="B99" s="139" t="s">
        <v>214</v>
      </c>
      <c r="C99" s="140"/>
      <c r="D99" s="134"/>
      <c r="E99" s="135">
        <v>275</v>
      </c>
      <c r="F99" s="136"/>
      <c r="G99" s="137">
        <f t="shared" si="2"/>
        <v>0</v>
      </c>
      <c r="H99" s="138">
        <f t="shared" si="3"/>
        <v>0</v>
      </c>
    </row>
    <row r="100" spans="1:8" ht="54" customHeight="1" x14ac:dyDescent="0.45">
      <c r="A100" s="86">
        <v>6</v>
      </c>
      <c r="B100" s="139" t="s">
        <v>217</v>
      </c>
      <c r="C100" s="140"/>
      <c r="D100" s="134"/>
      <c r="E100" s="135">
        <v>900</v>
      </c>
      <c r="F100" s="136"/>
      <c r="G100" s="137">
        <f t="shared" si="2"/>
        <v>0</v>
      </c>
      <c r="H100" s="138">
        <f t="shared" si="3"/>
        <v>0</v>
      </c>
    </row>
    <row r="101" spans="1:8" ht="54" customHeight="1" x14ac:dyDescent="0.45">
      <c r="A101" s="86">
        <v>7</v>
      </c>
      <c r="B101" s="139" t="s">
        <v>213</v>
      </c>
      <c r="C101" s="140"/>
      <c r="D101" s="134"/>
      <c r="E101" s="135">
        <v>900</v>
      </c>
      <c r="F101" s="136"/>
      <c r="G101" s="137">
        <f t="shared" si="2"/>
        <v>0</v>
      </c>
      <c r="H101" s="138">
        <f t="shared" si="3"/>
        <v>0</v>
      </c>
    </row>
    <row r="102" spans="1:8" ht="54" customHeight="1" x14ac:dyDescent="0.45">
      <c r="A102" s="86">
        <v>8</v>
      </c>
      <c r="B102" s="139" t="s">
        <v>155</v>
      </c>
      <c r="C102" s="140"/>
      <c r="D102" s="134"/>
      <c r="E102" s="135">
        <v>900</v>
      </c>
      <c r="F102" s="136"/>
      <c r="G102" s="137">
        <f t="shared" si="2"/>
        <v>0</v>
      </c>
      <c r="H102" s="138">
        <f t="shared" si="3"/>
        <v>0</v>
      </c>
    </row>
    <row r="103" spans="1:8" ht="54" customHeight="1" x14ac:dyDescent="0.45">
      <c r="A103" s="86">
        <v>9</v>
      </c>
      <c r="B103" s="139" t="s">
        <v>154</v>
      </c>
      <c r="C103" s="140"/>
      <c r="D103" s="134"/>
      <c r="E103" s="135">
        <v>500</v>
      </c>
      <c r="F103" s="136"/>
      <c r="G103" s="137">
        <f t="shared" si="2"/>
        <v>0</v>
      </c>
      <c r="H103" s="138">
        <f t="shared" si="3"/>
        <v>0</v>
      </c>
    </row>
    <row r="104" spans="1:8" ht="54" customHeight="1" x14ac:dyDescent="0.45">
      <c r="A104" s="86">
        <v>10</v>
      </c>
      <c r="B104" s="139" t="s">
        <v>153</v>
      </c>
      <c r="C104" s="140"/>
      <c r="D104" s="134"/>
      <c r="E104" s="135">
        <v>200</v>
      </c>
      <c r="F104" s="136"/>
      <c r="G104" s="137">
        <f t="shared" si="2"/>
        <v>0</v>
      </c>
      <c r="H104" s="138">
        <f t="shared" si="3"/>
        <v>0</v>
      </c>
    </row>
    <row r="105" spans="1:8" ht="54" customHeight="1" x14ac:dyDescent="0.45">
      <c r="A105" s="86">
        <v>11</v>
      </c>
      <c r="B105" s="139" t="s">
        <v>152</v>
      </c>
      <c r="C105" s="140"/>
      <c r="D105" s="134"/>
      <c r="E105" s="135">
        <v>250</v>
      </c>
      <c r="F105" s="136"/>
      <c r="G105" s="137">
        <f t="shared" si="2"/>
        <v>0</v>
      </c>
      <c r="H105" s="138">
        <f t="shared" si="3"/>
        <v>0</v>
      </c>
    </row>
    <row r="106" spans="1:8" ht="54" customHeight="1" x14ac:dyDescent="0.45">
      <c r="A106" s="86">
        <v>12</v>
      </c>
      <c r="B106" s="139" t="s">
        <v>151</v>
      </c>
      <c r="C106" s="140"/>
      <c r="D106" s="134"/>
      <c r="E106" s="135" t="s">
        <v>91</v>
      </c>
      <c r="F106" s="141"/>
      <c r="G106" s="137">
        <f t="shared" si="2"/>
        <v>0</v>
      </c>
      <c r="H106" s="142"/>
    </row>
    <row r="107" spans="1:8" ht="54" customHeight="1" x14ac:dyDescent="0.45">
      <c r="A107" s="86">
        <v>13</v>
      </c>
      <c r="B107" s="139" t="s">
        <v>150</v>
      </c>
      <c r="C107" s="140"/>
      <c r="D107" s="134"/>
      <c r="E107" s="143" t="s">
        <v>91</v>
      </c>
      <c r="F107" s="141"/>
      <c r="G107" s="137"/>
      <c r="H107" s="142"/>
    </row>
    <row r="108" spans="1:8" ht="54" customHeight="1" x14ac:dyDescent="0.45">
      <c r="A108" s="86">
        <v>14</v>
      </c>
      <c r="B108" s="139" t="s">
        <v>212</v>
      </c>
      <c r="C108" s="140"/>
      <c r="D108" s="134"/>
      <c r="E108" s="143" t="s">
        <v>92</v>
      </c>
      <c r="F108" s="141"/>
      <c r="G108" s="137"/>
      <c r="H108" s="142"/>
    </row>
    <row r="109" spans="1:8" ht="54" customHeight="1" x14ac:dyDescent="0.45">
      <c r="A109" s="86">
        <v>15</v>
      </c>
      <c r="B109" s="139" t="s">
        <v>218</v>
      </c>
      <c r="C109" s="140"/>
      <c r="D109" s="134"/>
      <c r="E109" s="143" t="s">
        <v>91</v>
      </c>
      <c r="F109" s="141"/>
      <c r="G109" s="137"/>
      <c r="H109" s="142"/>
    </row>
    <row r="110" spans="1:8" ht="54" customHeight="1" x14ac:dyDescent="0.45">
      <c r="A110" s="86">
        <v>16</v>
      </c>
      <c r="B110" s="139" t="s">
        <v>219</v>
      </c>
      <c r="C110" s="140"/>
      <c r="D110" s="134"/>
      <c r="E110" s="135">
        <v>370</v>
      </c>
      <c r="F110" s="136"/>
      <c r="G110" s="137">
        <f t="shared" ref="G110" si="4">IF(F110&gt;=1,1,0)</f>
        <v>0</v>
      </c>
      <c r="H110" s="138">
        <f t="shared" ref="H110" si="5">E110*G110</f>
        <v>0</v>
      </c>
    </row>
    <row r="111" spans="1:8" ht="54" customHeight="1" x14ac:dyDescent="0.45">
      <c r="A111" s="86">
        <v>17</v>
      </c>
      <c r="B111" s="139" t="s">
        <v>165</v>
      </c>
      <c r="C111" s="140"/>
      <c r="D111" s="134"/>
      <c r="E111" s="143" t="s">
        <v>91</v>
      </c>
      <c r="F111" s="141"/>
      <c r="G111" s="137"/>
      <c r="H111" s="142"/>
    </row>
    <row r="112" spans="1:8" ht="54" customHeight="1" x14ac:dyDescent="0.45">
      <c r="A112" s="86">
        <v>18</v>
      </c>
      <c r="B112" s="139" t="s">
        <v>220</v>
      </c>
      <c r="C112" s="140"/>
      <c r="D112" s="134"/>
      <c r="E112" s="135">
        <v>150</v>
      </c>
      <c r="F112" s="136"/>
      <c r="G112" s="137">
        <f t="shared" ref="G112" si="6">IF(F112&gt;=1,1,0)</f>
        <v>0</v>
      </c>
      <c r="H112" s="138">
        <f t="shared" ref="H112" si="7">E112*G112</f>
        <v>0</v>
      </c>
    </row>
    <row r="113" spans="1:8" ht="54" customHeight="1" x14ac:dyDescent="0.45">
      <c r="A113" s="86">
        <v>19</v>
      </c>
      <c r="B113" s="139" t="s">
        <v>221</v>
      </c>
      <c r="C113" s="140"/>
      <c r="D113" s="134"/>
      <c r="E113" s="135">
        <v>160</v>
      </c>
      <c r="F113" s="136"/>
      <c r="G113" s="137">
        <f t="shared" ref="G113:G127" si="8">IF(F113&gt;=1,1,0)</f>
        <v>0</v>
      </c>
      <c r="H113" s="138">
        <f t="shared" ref="H113:H127" si="9">E113*G113</f>
        <v>0</v>
      </c>
    </row>
    <row r="114" spans="1:8" ht="54" customHeight="1" x14ac:dyDescent="0.45">
      <c r="A114" s="86">
        <v>20</v>
      </c>
      <c r="B114" s="139" t="s">
        <v>162</v>
      </c>
      <c r="C114" s="140"/>
      <c r="D114" s="134"/>
      <c r="E114" s="135">
        <v>450</v>
      </c>
      <c r="F114" s="136"/>
      <c r="G114" s="137">
        <f t="shared" si="8"/>
        <v>0</v>
      </c>
      <c r="H114" s="138">
        <f t="shared" si="9"/>
        <v>0</v>
      </c>
    </row>
    <row r="115" spans="1:8" ht="54" customHeight="1" x14ac:dyDescent="0.45">
      <c r="A115" s="86">
        <v>21</v>
      </c>
      <c r="B115" s="139" t="s">
        <v>163</v>
      </c>
      <c r="C115" s="140"/>
      <c r="D115" s="134"/>
      <c r="E115" s="135">
        <v>660</v>
      </c>
      <c r="F115" s="136"/>
      <c r="G115" s="137">
        <f t="shared" si="8"/>
        <v>0</v>
      </c>
      <c r="H115" s="138">
        <f t="shared" si="9"/>
        <v>0</v>
      </c>
    </row>
    <row r="116" spans="1:8" ht="54" customHeight="1" x14ac:dyDescent="0.45">
      <c r="A116" s="86">
        <v>22</v>
      </c>
      <c r="B116" s="139" t="s">
        <v>164</v>
      </c>
      <c r="C116" s="140"/>
      <c r="D116" s="134"/>
      <c r="E116" s="135">
        <v>370</v>
      </c>
      <c r="F116" s="136"/>
      <c r="G116" s="137">
        <f t="shared" si="8"/>
        <v>0</v>
      </c>
      <c r="H116" s="138">
        <f t="shared" si="9"/>
        <v>0</v>
      </c>
    </row>
    <row r="117" spans="1:8" ht="54" customHeight="1" x14ac:dyDescent="0.45">
      <c r="A117" s="86">
        <v>23</v>
      </c>
      <c r="B117" s="139" t="s">
        <v>222</v>
      </c>
      <c r="C117" s="140"/>
      <c r="D117" s="134"/>
      <c r="E117" s="135">
        <v>660</v>
      </c>
      <c r="F117" s="136"/>
      <c r="G117" s="137">
        <f t="shared" si="8"/>
        <v>0</v>
      </c>
      <c r="H117" s="138">
        <f t="shared" si="9"/>
        <v>0</v>
      </c>
    </row>
    <row r="118" spans="1:8" ht="54" customHeight="1" x14ac:dyDescent="0.45">
      <c r="A118" s="86">
        <v>24</v>
      </c>
      <c r="B118" s="139" t="s">
        <v>223</v>
      </c>
      <c r="C118" s="140"/>
      <c r="D118" s="134"/>
      <c r="E118" s="135">
        <v>400</v>
      </c>
      <c r="F118" s="136"/>
      <c r="G118" s="137">
        <f t="shared" si="8"/>
        <v>0</v>
      </c>
      <c r="H118" s="138">
        <f t="shared" si="9"/>
        <v>0</v>
      </c>
    </row>
    <row r="119" spans="1:8" ht="54" customHeight="1" x14ac:dyDescent="0.45">
      <c r="A119" s="86">
        <v>25</v>
      </c>
      <c r="B119" s="139" t="s">
        <v>224</v>
      </c>
      <c r="C119" s="140"/>
      <c r="D119" s="134"/>
      <c r="E119" s="135">
        <v>900</v>
      </c>
      <c r="F119" s="136"/>
      <c r="G119" s="137">
        <f t="shared" si="8"/>
        <v>0</v>
      </c>
      <c r="H119" s="138">
        <f t="shared" si="9"/>
        <v>0</v>
      </c>
    </row>
    <row r="120" spans="1:8" ht="54" customHeight="1" x14ac:dyDescent="0.45">
      <c r="A120" s="86">
        <v>26</v>
      </c>
      <c r="B120" s="139" t="s">
        <v>149</v>
      </c>
      <c r="C120" s="140"/>
      <c r="D120" s="134"/>
      <c r="E120" s="135">
        <v>120</v>
      </c>
      <c r="F120" s="136"/>
      <c r="G120" s="137">
        <f t="shared" si="8"/>
        <v>0</v>
      </c>
      <c r="H120" s="138">
        <f t="shared" si="9"/>
        <v>0</v>
      </c>
    </row>
    <row r="121" spans="1:8" ht="54" customHeight="1" x14ac:dyDescent="0.45">
      <c r="A121" s="86">
        <v>27</v>
      </c>
      <c r="B121" s="139" t="s">
        <v>148</v>
      </c>
      <c r="C121" s="140"/>
      <c r="D121" s="134"/>
      <c r="E121" s="135">
        <v>220</v>
      </c>
      <c r="F121" s="136"/>
      <c r="G121" s="137">
        <f t="shared" si="8"/>
        <v>0</v>
      </c>
      <c r="H121" s="138">
        <f t="shared" si="9"/>
        <v>0</v>
      </c>
    </row>
    <row r="122" spans="1:8" ht="54" customHeight="1" x14ac:dyDescent="0.45">
      <c r="A122" s="86">
        <v>28</v>
      </c>
      <c r="B122" s="139" t="s">
        <v>225</v>
      </c>
      <c r="C122" s="140"/>
      <c r="D122" s="134"/>
      <c r="E122" s="135">
        <v>180</v>
      </c>
      <c r="F122" s="136"/>
      <c r="G122" s="137">
        <f t="shared" si="8"/>
        <v>0</v>
      </c>
      <c r="H122" s="138">
        <f t="shared" si="9"/>
        <v>0</v>
      </c>
    </row>
    <row r="123" spans="1:8" ht="54" customHeight="1" x14ac:dyDescent="0.45">
      <c r="A123" s="86">
        <v>29</v>
      </c>
      <c r="B123" s="139" t="s">
        <v>226</v>
      </c>
      <c r="C123" s="140"/>
      <c r="D123" s="134"/>
      <c r="E123" s="135">
        <v>220</v>
      </c>
      <c r="F123" s="136"/>
      <c r="G123" s="137">
        <f t="shared" si="8"/>
        <v>0</v>
      </c>
      <c r="H123" s="138">
        <f t="shared" si="9"/>
        <v>0</v>
      </c>
    </row>
    <row r="124" spans="1:8" ht="54" customHeight="1" x14ac:dyDescent="0.45">
      <c r="A124" s="86">
        <v>30</v>
      </c>
      <c r="B124" s="139" t="s">
        <v>227</v>
      </c>
      <c r="C124" s="140"/>
      <c r="D124" s="134"/>
      <c r="E124" s="135">
        <v>410</v>
      </c>
      <c r="F124" s="136"/>
      <c r="G124" s="137">
        <f t="shared" si="8"/>
        <v>0</v>
      </c>
      <c r="H124" s="138">
        <f t="shared" si="9"/>
        <v>0</v>
      </c>
    </row>
    <row r="125" spans="1:8" ht="54" customHeight="1" x14ac:dyDescent="0.45">
      <c r="A125" s="86">
        <v>31</v>
      </c>
      <c r="B125" s="139" t="s">
        <v>147</v>
      </c>
      <c r="C125" s="140"/>
      <c r="D125" s="134"/>
      <c r="E125" s="135">
        <v>200</v>
      </c>
      <c r="F125" s="136"/>
      <c r="G125" s="137">
        <f t="shared" si="8"/>
        <v>0</v>
      </c>
      <c r="H125" s="138">
        <f t="shared" si="9"/>
        <v>0</v>
      </c>
    </row>
    <row r="126" spans="1:8" ht="54" customHeight="1" x14ac:dyDescent="0.45">
      <c r="A126" s="86">
        <v>32</v>
      </c>
      <c r="B126" s="139" t="s">
        <v>146</v>
      </c>
      <c r="C126" s="140"/>
      <c r="D126" s="134"/>
      <c r="E126" s="135">
        <v>240</v>
      </c>
      <c r="F126" s="136"/>
      <c r="G126" s="137">
        <f t="shared" si="8"/>
        <v>0</v>
      </c>
      <c r="H126" s="138">
        <f t="shared" si="9"/>
        <v>0</v>
      </c>
    </row>
    <row r="127" spans="1:8" ht="54" customHeight="1" x14ac:dyDescent="0.45">
      <c r="A127" s="86">
        <v>33</v>
      </c>
      <c r="B127" s="139" t="s">
        <v>145</v>
      </c>
      <c r="C127" s="140"/>
      <c r="D127" s="134"/>
      <c r="E127" s="135">
        <v>275</v>
      </c>
      <c r="F127" s="136"/>
      <c r="G127" s="137">
        <f t="shared" si="8"/>
        <v>0</v>
      </c>
      <c r="H127" s="138">
        <f t="shared" si="9"/>
        <v>0</v>
      </c>
    </row>
    <row r="128" spans="1:8" ht="54" customHeight="1" x14ac:dyDescent="0.45">
      <c r="A128" s="86">
        <v>34</v>
      </c>
      <c r="B128" s="139" t="s">
        <v>144</v>
      </c>
      <c r="C128" s="140"/>
      <c r="D128" s="134"/>
      <c r="E128" s="143" t="s">
        <v>91</v>
      </c>
      <c r="F128" s="141"/>
      <c r="G128" s="137"/>
      <c r="H128" s="142"/>
    </row>
    <row r="129" spans="1:8" ht="54" customHeight="1" x14ac:dyDescent="0.45">
      <c r="A129" s="86">
        <v>35</v>
      </c>
      <c r="B129" s="139" t="s">
        <v>228</v>
      </c>
      <c r="C129" s="140"/>
      <c r="D129" s="134"/>
      <c r="E129" s="135">
        <v>150</v>
      </c>
      <c r="F129" s="136"/>
      <c r="G129" s="137">
        <f t="shared" ref="G129" si="10">IF(F129&gt;=1,1,0)</f>
        <v>0</v>
      </c>
      <c r="H129" s="138">
        <f t="shared" ref="H129" si="11">E129*G129</f>
        <v>0</v>
      </c>
    </row>
    <row r="130" spans="1:8" ht="54" customHeight="1" x14ac:dyDescent="0.45">
      <c r="A130" s="86">
        <v>36</v>
      </c>
      <c r="B130" s="139" t="s">
        <v>143</v>
      </c>
      <c r="C130" s="140"/>
      <c r="D130" s="134"/>
      <c r="E130" s="135">
        <v>60</v>
      </c>
      <c r="F130" s="136"/>
      <c r="G130" s="137">
        <f t="shared" ref="G130:G134" si="12">IF(F130&gt;=1,1,0)</f>
        <v>0</v>
      </c>
      <c r="H130" s="138">
        <f t="shared" ref="H130:H134" si="13">E130*G130</f>
        <v>0</v>
      </c>
    </row>
    <row r="131" spans="1:8" ht="54" customHeight="1" x14ac:dyDescent="0.45">
      <c r="A131" s="86">
        <v>37</v>
      </c>
      <c r="B131" s="139" t="s">
        <v>142</v>
      </c>
      <c r="C131" s="140"/>
      <c r="D131" s="134"/>
      <c r="E131" s="135">
        <v>170</v>
      </c>
      <c r="F131" s="136"/>
      <c r="G131" s="137">
        <f t="shared" si="12"/>
        <v>0</v>
      </c>
      <c r="H131" s="138">
        <f t="shared" si="13"/>
        <v>0</v>
      </c>
    </row>
    <row r="132" spans="1:8" ht="54" customHeight="1" x14ac:dyDescent="0.45">
      <c r="A132" s="86">
        <v>38</v>
      </c>
      <c r="B132" s="139" t="s">
        <v>229</v>
      </c>
      <c r="C132" s="140"/>
      <c r="D132" s="134"/>
      <c r="E132" s="135">
        <v>150</v>
      </c>
      <c r="F132" s="136"/>
      <c r="G132" s="137">
        <f t="shared" si="12"/>
        <v>0</v>
      </c>
      <c r="H132" s="138">
        <f t="shared" si="13"/>
        <v>0</v>
      </c>
    </row>
    <row r="133" spans="1:8" ht="54" customHeight="1" x14ac:dyDescent="0.45">
      <c r="A133" s="86">
        <v>39</v>
      </c>
      <c r="B133" s="139" t="s">
        <v>141</v>
      </c>
      <c r="C133" s="140"/>
      <c r="D133" s="134"/>
      <c r="E133" s="135">
        <v>290</v>
      </c>
      <c r="F133" s="144"/>
      <c r="G133" s="145">
        <f t="shared" si="12"/>
        <v>0</v>
      </c>
      <c r="H133" s="146">
        <f t="shared" si="13"/>
        <v>0</v>
      </c>
    </row>
    <row r="134" spans="1:8" ht="54" customHeight="1" x14ac:dyDescent="0.45">
      <c r="A134" s="86">
        <v>40</v>
      </c>
      <c r="B134" s="139" t="s">
        <v>166</v>
      </c>
      <c r="C134" s="140"/>
      <c r="D134" s="134"/>
      <c r="E134" s="147">
        <v>1300</v>
      </c>
      <c r="F134" s="148"/>
      <c r="G134" s="149">
        <f t="shared" si="12"/>
        <v>0</v>
      </c>
      <c r="H134" s="150">
        <f t="shared" si="13"/>
        <v>0</v>
      </c>
    </row>
    <row r="135" spans="1:8" ht="54" customHeight="1" x14ac:dyDescent="0.45">
      <c r="A135" s="86">
        <v>41</v>
      </c>
      <c r="B135" s="151" t="s">
        <v>140</v>
      </c>
      <c r="C135" s="152"/>
      <c r="D135" s="153"/>
      <c r="E135" s="147">
        <v>160</v>
      </c>
      <c r="F135" s="148"/>
      <c r="G135" s="149">
        <f t="shared" ref="G135" si="14">IF(F135&gt;=1,1,0)</f>
        <v>0</v>
      </c>
      <c r="H135" s="150">
        <f t="shared" ref="H135" si="15">E135*G135</f>
        <v>0</v>
      </c>
    </row>
    <row r="136" spans="1:8" ht="54" customHeight="1" x14ac:dyDescent="0.45">
      <c r="A136" s="86">
        <v>42</v>
      </c>
      <c r="B136" s="139" t="s">
        <v>167</v>
      </c>
      <c r="C136" s="154" t="s">
        <v>158</v>
      </c>
      <c r="D136" s="155"/>
      <c r="E136" s="135">
        <v>115</v>
      </c>
      <c r="F136" s="148"/>
      <c r="G136" s="149">
        <f t="shared" ref="G136:G138" si="16">IF(F136&gt;=1,1,0)</f>
        <v>0</v>
      </c>
      <c r="H136" s="150">
        <f t="shared" ref="H136:H138" si="17">E136*G136</f>
        <v>0</v>
      </c>
    </row>
    <row r="137" spans="1:8" ht="54" customHeight="1" x14ac:dyDescent="0.45">
      <c r="A137" s="86">
        <v>43</v>
      </c>
      <c r="B137" s="139" t="s">
        <v>168</v>
      </c>
      <c r="C137" s="154" t="s">
        <v>159</v>
      </c>
      <c r="D137" s="155"/>
      <c r="E137" s="135">
        <v>440</v>
      </c>
      <c r="F137" s="148"/>
      <c r="G137" s="149">
        <f t="shared" si="16"/>
        <v>0</v>
      </c>
      <c r="H137" s="150">
        <f t="shared" si="17"/>
        <v>0</v>
      </c>
    </row>
    <row r="138" spans="1:8" ht="54" customHeight="1" x14ac:dyDescent="0.45">
      <c r="A138" s="86">
        <v>44</v>
      </c>
      <c r="B138" s="139" t="s">
        <v>169</v>
      </c>
      <c r="C138" s="154" t="s">
        <v>160</v>
      </c>
      <c r="D138" s="155"/>
      <c r="E138" s="135">
        <v>460</v>
      </c>
      <c r="F138" s="148"/>
      <c r="G138" s="149">
        <f t="shared" si="16"/>
        <v>0</v>
      </c>
      <c r="H138" s="150">
        <f t="shared" si="17"/>
        <v>0</v>
      </c>
    </row>
    <row r="139" spans="1:8" ht="54" customHeight="1" x14ac:dyDescent="0.45">
      <c r="A139" s="60" t="s">
        <v>2</v>
      </c>
      <c r="B139" s="156" t="s">
        <v>202</v>
      </c>
      <c r="C139" s="157"/>
      <c r="D139" s="157"/>
      <c r="E139" s="157"/>
      <c r="F139" s="157"/>
      <c r="G139" s="157"/>
      <c r="H139" s="158"/>
    </row>
    <row r="140" spans="1:8" ht="54" customHeight="1" x14ac:dyDescent="0.45">
      <c r="A140" s="86">
        <v>45</v>
      </c>
      <c r="B140" s="139" t="s">
        <v>139</v>
      </c>
      <c r="C140" s="159"/>
      <c r="D140" s="155"/>
      <c r="E140" s="135">
        <v>1870</v>
      </c>
      <c r="F140" s="148"/>
      <c r="G140" s="149">
        <f t="shared" ref="G140" si="18">IF(F140&gt;=1,1,0)</f>
        <v>0</v>
      </c>
      <c r="H140" s="150">
        <f t="shared" ref="H140" si="19">E140*G140</f>
        <v>0</v>
      </c>
    </row>
    <row r="141" spans="1:8" ht="54" customHeight="1" x14ac:dyDescent="0.45">
      <c r="A141" s="86">
        <v>46</v>
      </c>
      <c r="B141" s="139" t="s">
        <v>138</v>
      </c>
      <c r="C141" s="140"/>
      <c r="D141" s="134"/>
      <c r="E141" s="135">
        <v>450</v>
      </c>
      <c r="F141" s="136"/>
      <c r="G141" s="160">
        <f t="shared" ref="G141:G144" si="20">IF(F141&gt;=1,1,0)</f>
        <v>0</v>
      </c>
      <c r="H141" s="138">
        <f t="shared" ref="H141:H144" si="21">E141*G141</f>
        <v>0</v>
      </c>
    </row>
    <row r="142" spans="1:8" ht="54" customHeight="1" x14ac:dyDescent="0.45">
      <c r="A142" s="86">
        <v>47</v>
      </c>
      <c r="B142" s="139" t="s">
        <v>137</v>
      </c>
      <c r="C142" s="140"/>
      <c r="D142" s="134"/>
      <c r="E142" s="135">
        <v>200</v>
      </c>
      <c r="F142" s="136"/>
      <c r="G142" s="137">
        <f t="shared" si="20"/>
        <v>0</v>
      </c>
      <c r="H142" s="138">
        <f t="shared" si="21"/>
        <v>0</v>
      </c>
    </row>
    <row r="143" spans="1:8" ht="54" customHeight="1" x14ac:dyDescent="0.45">
      <c r="A143" s="86">
        <v>48</v>
      </c>
      <c r="B143" s="139" t="s">
        <v>136</v>
      </c>
      <c r="C143" s="140"/>
      <c r="D143" s="134"/>
      <c r="E143" s="135">
        <v>150</v>
      </c>
      <c r="F143" s="136"/>
      <c r="G143" s="137">
        <f t="shared" si="20"/>
        <v>0</v>
      </c>
      <c r="H143" s="138">
        <f t="shared" si="21"/>
        <v>0</v>
      </c>
    </row>
    <row r="144" spans="1:8" ht="54" customHeight="1" x14ac:dyDescent="0.45">
      <c r="A144" s="86">
        <v>49</v>
      </c>
      <c r="B144" s="139" t="s">
        <v>135</v>
      </c>
      <c r="C144" s="140"/>
      <c r="D144" s="134"/>
      <c r="E144" s="135">
        <v>2100</v>
      </c>
      <c r="F144" s="136"/>
      <c r="G144" s="137">
        <f t="shared" si="20"/>
        <v>0</v>
      </c>
      <c r="H144" s="138">
        <f t="shared" si="21"/>
        <v>0</v>
      </c>
    </row>
    <row r="145" spans="1:8" ht="54" customHeight="1" x14ac:dyDescent="0.45">
      <c r="A145" s="86">
        <v>50</v>
      </c>
      <c r="B145" s="139" t="s">
        <v>134</v>
      </c>
      <c r="C145" s="140"/>
      <c r="D145" s="134"/>
      <c r="E145" s="143" t="s">
        <v>92</v>
      </c>
      <c r="F145" s="141"/>
      <c r="G145" s="137"/>
      <c r="H145" s="142"/>
    </row>
    <row r="146" spans="1:8" ht="54" customHeight="1" x14ac:dyDescent="0.45">
      <c r="A146" s="86">
        <v>51</v>
      </c>
      <c r="B146" s="139" t="s">
        <v>133</v>
      </c>
      <c r="C146" s="140"/>
      <c r="D146" s="134"/>
      <c r="E146" s="143" t="s">
        <v>92</v>
      </c>
      <c r="F146" s="141"/>
      <c r="G146" s="137"/>
      <c r="H146" s="142"/>
    </row>
    <row r="147" spans="1:8" ht="54" customHeight="1" x14ac:dyDescent="0.45">
      <c r="A147" s="86">
        <v>52</v>
      </c>
      <c r="B147" s="139" t="s">
        <v>132</v>
      </c>
      <c r="C147" s="140"/>
      <c r="D147" s="134"/>
      <c r="E147" s="135">
        <v>320</v>
      </c>
      <c r="F147" s="136"/>
      <c r="G147" s="137">
        <f t="shared" ref="G147" si="22">IF(F147&gt;=1,1,0)</f>
        <v>0</v>
      </c>
      <c r="H147" s="138">
        <f>E147*G147</f>
        <v>0</v>
      </c>
    </row>
    <row r="148" spans="1:8" ht="54" customHeight="1" x14ac:dyDescent="0.45">
      <c r="A148" s="86">
        <v>53</v>
      </c>
      <c r="B148" s="139" t="s">
        <v>131</v>
      </c>
      <c r="C148" s="140"/>
      <c r="D148" s="134"/>
      <c r="E148" s="135">
        <v>750</v>
      </c>
      <c r="F148" s="136"/>
      <c r="G148" s="137">
        <f t="shared" ref="G148:G150" si="23">IF(F148&gt;=1,1,0)</f>
        <v>0</v>
      </c>
      <c r="H148" s="138">
        <f t="shared" ref="H148:H150" si="24">E148*G148</f>
        <v>0</v>
      </c>
    </row>
    <row r="149" spans="1:8" ht="54" customHeight="1" x14ac:dyDescent="0.45">
      <c r="A149" s="86">
        <v>54</v>
      </c>
      <c r="B149" s="139" t="s">
        <v>130</v>
      </c>
      <c r="C149" s="140"/>
      <c r="D149" s="134"/>
      <c r="E149" s="135">
        <v>260</v>
      </c>
      <c r="F149" s="136"/>
      <c r="G149" s="137">
        <f t="shared" si="23"/>
        <v>0</v>
      </c>
      <c r="H149" s="138">
        <f t="shared" si="24"/>
        <v>0</v>
      </c>
    </row>
    <row r="150" spans="1:8" ht="54" customHeight="1" x14ac:dyDescent="0.45">
      <c r="A150" s="86">
        <v>55</v>
      </c>
      <c r="B150" s="139" t="s">
        <v>129</v>
      </c>
      <c r="C150" s="140"/>
      <c r="D150" s="134"/>
      <c r="E150" s="135">
        <v>150</v>
      </c>
      <c r="F150" s="136"/>
      <c r="G150" s="137">
        <f t="shared" si="23"/>
        <v>0</v>
      </c>
      <c r="H150" s="138">
        <f t="shared" si="24"/>
        <v>0</v>
      </c>
    </row>
    <row r="151" spans="1:8" ht="54" customHeight="1" x14ac:dyDescent="0.45">
      <c r="A151" s="86">
        <v>56</v>
      </c>
      <c r="B151" s="139" t="s">
        <v>161</v>
      </c>
      <c r="C151" s="140"/>
      <c r="D151" s="134"/>
      <c r="E151" s="135">
        <v>150</v>
      </c>
      <c r="F151" s="136"/>
      <c r="G151" s="137">
        <f t="shared" ref="G151" si="25">IF(F151&gt;=1,1,0)</f>
        <v>0</v>
      </c>
      <c r="H151" s="138">
        <f t="shared" ref="H151" si="26">E151*G151</f>
        <v>0</v>
      </c>
    </row>
    <row r="152" spans="1:8" ht="54" customHeight="1" x14ac:dyDescent="0.45">
      <c r="A152" s="60" t="s">
        <v>3</v>
      </c>
      <c r="B152" s="156" t="s">
        <v>128</v>
      </c>
      <c r="C152" s="157"/>
      <c r="D152" s="157"/>
      <c r="E152" s="157"/>
      <c r="F152" s="157"/>
      <c r="G152" s="157"/>
      <c r="H152" s="158"/>
    </row>
    <row r="153" spans="1:8" ht="54" customHeight="1" x14ac:dyDescent="0.45">
      <c r="A153" s="86">
        <v>57</v>
      </c>
      <c r="B153" s="139" t="s">
        <v>191</v>
      </c>
      <c r="C153" s="159"/>
      <c r="D153" s="155"/>
      <c r="E153" s="135">
        <v>200</v>
      </c>
      <c r="F153" s="148"/>
      <c r="G153" s="149">
        <f t="shared" ref="G153" si="27">IF(F153&gt;=1,1,0)</f>
        <v>0</v>
      </c>
      <c r="H153" s="150">
        <f t="shared" ref="H153" si="28">E153*G153</f>
        <v>0</v>
      </c>
    </row>
    <row r="154" spans="1:8" ht="54" customHeight="1" x14ac:dyDescent="0.45">
      <c r="A154" s="86">
        <v>58</v>
      </c>
      <c r="B154" s="139" t="s">
        <v>192</v>
      </c>
      <c r="C154" s="140"/>
      <c r="D154" s="134"/>
      <c r="E154" s="161">
        <v>400</v>
      </c>
      <c r="F154" s="136"/>
      <c r="G154" s="160">
        <f t="shared" ref="G154:G159" si="29">IF(F154&gt;=1,1,0)</f>
        <v>0</v>
      </c>
      <c r="H154" s="138">
        <f t="shared" ref="H154:H159" si="30">E154*G154</f>
        <v>0</v>
      </c>
    </row>
    <row r="155" spans="1:8" ht="54" customHeight="1" x14ac:dyDescent="0.45">
      <c r="A155" s="86">
        <v>59</v>
      </c>
      <c r="B155" s="139" t="s">
        <v>170</v>
      </c>
      <c r="C155" s="140"/>
      <c r="D155" s="134"/>
      <c r="E155" s="135">
        <v>310</v>
      </c>
      <c r="F155" s="136"/>
      <c r="G155" s="137">
        <f t="shared" si="29"/>
        <v>0</v>
      </c>
      <c r="H155" s="138">
        <f t="shared" si="30"/>
        <v>0</v>
      </c>
    </row>
    <row r="156" spans="1:8" ht="54" customHeight="1" x14ac:dyDescent="0.45">
      <c r="A156" s="86">
        <v>60</v>
      </c>
      <c r="B156" s="139" t="s">
        <v>193</v>
      </c>
      <c r="C156" s="140"/>
      <c r="D156" s="134"/>
      <c r="E156" s="135">
        <v>1450</v>
      </c>
      <c r="F156" s="136"/>
      <c r="G156" s="137">
        <f t="shared" si="29"/>
        <v>0</v>
      </c>
      <c r="H156" s="138">
        <f t="shared" si="30"/>
        <v>0</v>
      </c>
    </row>
    <row r="157" spans="1:8" ht="54" customHeight="1" x14ac:dyDescent="0.45">
      <c r="A157" s="86">
        <v>61</v>
      </c>
      <c r="B157" s="139" t="s">
        <v>194</v>
      </c>
      <c r="C157" s="140"/>
      <c r="D157" s="134"/>
      <c r="E157" s="135">
        <v>1050</v>
      </c>
      <c r="F157" s="136"/>
      <c r="G157" s="137">
        <f t="shared" si="29"/>
        <v>0</v>
      </c>
      <c r="H157" s="138">
        <f t="shared" si="30"/>
        <v>0</v>
      </c>
    </row>
    <row r="158" spans="1:8" ht="54" customHeight="1" x14ac:dyDescent="0.45">
      <c r="A158" s="86">
        <v>62</v>
      </c>
      <c r="B158" s="139" t="s">
        <v>171</v>
      </c>
      <c r="C158" s="140"/>
      <c r="D158" s="134"/>
      <c r="E158" s="135">
        <v>120</v>
      </c>
      <c r="F158" s="136"/>
      <c r="G158" s="137">
        <f t="shared" si="29"/>
        <v>0</v>
      </c>
      <c r="H158" s="138">
        <f t="shared" si="30"/>
        <v>0</v>
      </c>
    </row>
    <row r="159" spans="1:8" ht="54" customHeight="1" x14ac:dyDescent="0.45">
      <c r="A159" s="86">
        <v>63</v>
      </c>
      <c r="B159" s="139" t="s">
        <v>127</v>
      </c>
      <c r="C159" s="140"/>
      <c r="D159" s="134"/>
      <c r="E159" s="135">
        <v>2200</v>
      </c>
      <c r="F159" s="136"/>
      <c r="G159" s="137">
        <f t="shared" si="29"/>
        <v>0</v>
      </c>
      <c r="H159" s="138">
        <f t="shared" si="30"/>
        <v>0</v>
      </c>
    </row>
    <row r="160" spans="1:8" ht="54" customHeight="1" x14ac:dyDescent="0.45">
      <c r="A160" s="60" t="s">
        <v>4</v>
      </c>
      <c r="B160" s="156" t="s">
        <v>203</v>
      </c>
      <c r="C160" s="157"/>
      <c r="D160" s="157"/>
      <c r="E160" s="157"/>
      <c r="F160" s="157"/>
      <c r="G160" s="157"/>
      <c r="H160" s="158"/>
    </row>
    <row r="161" spans="1:8" ht="54" customHeight="1" x14ac:dyDescent="0.45">
      <c r="A161" s="86">
        <v>64</v>
      </c>
      <c r="B161" s="139" t="s">
        <v>172</v>
      </c>
      <c r="C161" s="159"/>
      <c r="D161" s="155"/>
      <c r="E161" s="135">
        <v>520</v>
      </c>
      <c r="F161" s="148"/>
      <c r="G161" s="149">
        <f t="shared" ref="G161" si="31">IF(F161&gt;=1,1,0)</f>
        <v>0</v>
      </c>
      <c r="H161" s="150">
        <f t="shared" ref="H161" si="32">E161*G161</f>
        <v>0</v>
      </c>
    </row>
    <row r="162" spans="1:8" ht="54" customHeight="1" x14ac:dyDescent="0.45">
      <c r="A162" s="86">
        <v>65</v>
      </c>
      <c r="B162" s="139" t="s">
        <v>230</v>
      </c>
      <c r="C162" s="140"/>
      <c r="D162" s="134"/>
      <c r="E162" s="161">
        <v>180</v>
      </c>
      <c r="F162" s="136"/>
      <c r="G162" s="160">
        <f t="shared" ref="G162:G163" si="33">IF(F162&gt;=1,1,0)</f>
        <v>0</v>
      </c>
      <c r="H162" s="138">
        <f t="shared" ref="H162:H163" si="34">E162*G162</f>
        <v>0</v>
      </c>
    </row>
    <row r="163" spans="1:8" ht="54" customHeight="1" x14ac:dyDescent="0.45">
      <c r="A163" s="86">
        <v>66</v>
      </c>
      <c r="B163" s="139" t="s">
        <v>174</v>
      </c>
      <c r="C163" s="140"/>
      <c r="D163" s="134"/>
      <c r="E163" s="135">
        <v>500</v>
      </c>
      <c r="F163" s="136"/>
      <c r="G163" s="137">
        <f t="shared" si="33"/>
        <v>0</v>
      </c>
      <c r="H163" s="138">
        <f t="shared" si="34"/>
        <v>0</v>
      </c>
    </row>
    <row r="164" spans="1:8" ht="54" customHeight="1" x14ac:dyDescent="0.45">
      <c r="A164" s="86">
        <v>67</v>
      </c>
      <c r="B164" s="139" t="s">
        <v>231</v>
      </c>
      <c r="C164" s="140"/>
      <c r="D164" s="134"/>
      <c r="E164" s="143" t="s">
        <v>92</v>
      </c>
      <c r="F164" s="141"/>
      <c r="G164" s="137"/>
      <c r="H164" s="142"/>
    </row>
    <row r="165" spans="1:8" ht="54" customHeight="1" x14ac:dyDescent="0.45">
      <c r="A165" s="86">
        <v>68</v>
      </c>
      <c r="B165" s="139" t="s">
        <v>175</v>
      </c>
      <c r="C165" s="140"/>
      <c r="D165" s="134"/>
      <c r="E165" s="135">
        <v>120</v>
      </c>
      <c r="F165" s="136"/>
      <c r="G165" s="137">
        <f t="shared" ref="G165" si="35">IF(F165&gt;=1,1,0)</f>
        <v>0</v>
      </c>
      <c r="H165" s="138">
        <f t="shared" ref="H165" si="36">E165*G165</f>
        <v>0</v>
      </c>
    </row>
    <row r="166" spans="1:8" ht="54" customHeight="1" x14ac:dyDescent="0.45">
      <c r="A166" s="86">
        <v>69</v>
      </c>
      <c r="B166" s="139" t="s">
        <v>195</v>
      </c>
      <c r="C166" s="140"/>
      <c r="D166" s="134"/>
      <c r="E166" s="143" t="s">
        <v>92</v>
      </c>
      <c r="F166" s="141"/>
      <c r="G166" s="137"/>
      <c r="H166" s="142"/>
    </row>
    <row r="167" spans="1:8" ht="54" customHeight="1" x14ac:dyDescent="0.45">
      <c r="A167" s="86">
        <v>70</v>
      </c>
      <c r="B167" s="139" t="s">
        <v>126</v>
      </c>
      <c r="C167" s="140"/>
      <c r="D167" s="134"/>
      <c r="E167" s="143" t="s">
        <v>92</v>
      </c>
      <c r="F167" s="141"/>
      <c r="G167" s="137"/>
      <c r="H167" s="142"/>
    </row>
    <row r="168" spans="1:8" ht="54" customHeight="1" x14ac:dyDescent="0.45">
      <c r="A168" s="86">
        <v>71</v>
      </c>
      <c r="B168" s="139" t="s">
        <v>125</v>
      </c>
      <c r="C168" s="140"/>
      <c r="D168" s="134"/>
      <c r="E168" s="135">
        <v>260</v>
      </c>
      <c r="F168" s="136"/>
      <c r="G168" s="137">
        <f t="shared" ref="G168" si="37">IF(F168&gt;=1,1,0)</f>
        <v>0</v>
      </c>
      <c r="H168" s="138">
        <f t="shared" ref="H168" si="38">E168*G168</f>
        <v>0</v>
      </c>
    </row>
    <row r="169" spans="1:8" ht="54" customHeight="1" x14ac:dyDescent="0.45">
      <c r="A169" s="86">
        <v>72</v>
      </c>
      <c r="B169" s="139" t="s">
        <v>124</v>
      </c>
      <c r="C169" s="140"/>
      <c r="D169" s="134"/>
      <c r="E169" s="143" t="s">
        <v>92</v>
      </c>
      <c r="F169" s="141"/>
      <c r="G169" s="137"/>
      <c r="H169" s="142"/>
    </row>
    <row r="170" spans="1:8" ht="54" customHeight="1" x14ac:dyDescent="0.45">
      <c r="A170" s="86">
        <v>73</v>
      </c>
      <c r="B170" s="139" t="s">
        <v>173</v>
      </c>
      <c r="C170" s="140"/>
      <c r="D170" s="134"/>
      <c r="E170" s="135">
        <v>260</v>
      </c>
      <c r="F170" s="136"/>
      <c r="G170" s="137">
        <f t="shared" ref="G170" si="39">IF(F170&gt;=1,1,0)</f>
        <v>0</v>
      </c>
      <c r="H170" s="138">
        <f>E170*G170</f>
        <v>0</v>
      </c>
    </row>
    <row r="171" spans="1:8" ht="54" customHeight="1" x14ac:dyDescent="0.45">
      <c r="A171" s="86">
        <v>74</v>
      </c>
      <c r="B171" s="139" t="s">
        <v>123</v>
      </c>
      <c r="C171" s="140"/>
      <c r="D171" s="134"/>
      <c r="E171" s="135">
        <v>330</v>
      </c>
      <c r="F171" s="136"/>
      <c r="G171" s="137">
        <f t="shared" ref="G171:G173" si="40">IF(F171&gt;=1,1,0)</f>
        <v>0</v>
      </c>
      <c r="H171" s="138">
        <f>E171*G171</f>
        <v>0</v>
      </c>
    </row>
    <row r="172" spans="1:8" ht="54" customHeight="1" x14ac:dyDescent="0.45">
      <c r="A172" s="86">
        <v>75</v>
      </c>
      <c r="B172" s="139" t="s">
        <v>122</v>
      </c>
      <c r="C172" s="140"/>
      <c r="D172" s="134"/>
      <c r="E172" s="135">
        <v>220</v>
      </c>
      <c r="F172" s="136"/>
      <c r="G172" s="137">
        <f t="shared" si="40"/>
        <v>0</v>
      </c>
      <c r="H172" s="138">
        <f>E172*G172</f>
        <v>0</v>
      </c>
    </row>
    <row r="173" spans="1:8" ht="54" customHeight="1" x14ac:dyDescent="0.45">
      <c r="A173" s="86">
        <v>76</v>
      </c>
      <c r="B173" s="139" t="s">
        <v>121</v>
      </c>
      <c r="C173" s="140"/>
      <c r="D173" s="134"/>
      <c r="E173" s="135">
        <v>175</v>
      </c>
      <c r="F173" s="136"/>
      <c r="G173" s="137">
        <f t="shared" si="40"/>
        <v>0</v>
      </c>
      <c r="H173" s="138">
        <f t="shared" ref="H173" si="41">E173*G173</f>
        <v>0</v>
      </c>
    </row>
    <row r="174" spans="1:8" ht="54" customHeight="1" x14ac:dyDescent="0.45">
      <c r="A174" s="86">
        <v>77</v>
      </c>
      <c r="B174" s="139" t="s">
        <v>120</v>
      </c>
      <c r="C174" s="140"/>
      <c r="D174" s="134"/>
      <c r="E174" s="143" t="s">
        <v>92</v>
      </c>
      <c r="F174" s="141"/>
      <c r="G174" s="137"/>
      <c r="H174" s="142"/>
    </row>
    <row r="175" spans="1:8" ht="54" customHeight="1" x14ac:dyDescent="0.45">
      <c r="A175" s="86">
        <v>78</v>
      </c>
      <c r="B175" s="139" t="s">
        <v>119</v>
      </c>
      <c r="C175" s="140"/>
      <c r="D175" s="134"/>
      <c r="E175" s="135">
        <v>175</v>
      </c>
      <c r="F175" s="136"/>
      <c r="G175" s="137">
        <f t="shared" ref="G175" si="42">IF(F175&gt;=1,1,0)</f>
        <v>0</v>
      </c>
      <c r="H175" s="138">
        <f>E175*G175</f>
        <v>0</v>
      </c>
    </row>
    <row r="176" spans="1:8" ht="54" customHeight="1" x14ac:dyDescent="0.45">
      <c r="A176" s="86">
        <v>79</v>
      </c>
      <c r="B176" s="139" t="s">
        <v>176</v>
      </c>
      <c r="C176" s="140"/>
      <c r="D176" s="134"/>
      <c r="E176" s="135">
        <v>220</v>
      </c>
      <c r="F176" s="136"/>
      <c r="G176" s="137">
        <f t="shared" ref="G176:G179" si="43">IF(F176&gt;=1,1,0)</f>
        <v>0</v>
      </c>
      <c r="H176" s="138">
        <f t="shared" ref="H176:H179" si="44">E176*G176</f>
        <v>0</v>
      </c>
    </row>
    <row r="177" spans="1:8" ht="54" customHeight="1" x14ac:dyDescent="0.45">
      <c r="A177" s="86">
        <v>80</v>
      </c>
      <c r="B177" s="139" t="s">
        <v>177</v>
      </c>
      <c r="C177" s="140"/>
      <c r="D177" s="134"/>
      <c r="E177" s="135">
        <v>260</v>
      </c>
      <c r="F177" s="136"/>
      <c r="G177" s="137">
        <f t="shared" si="43"/>
        <v>0</v>
      </c>
      <c r="H177" s="138">
        <f t="shared" si="44"/>
        <v>0</v>
      </c>
    </row>
    <row r="178" spans="1:8" ht="54" customHeight="1" x14ac:dyDescent="0.45">
      <c r="A178" s="86">
        <v>81</v>
      </c>
      <c r="B178" s="139" t="s">
        <v>118</v>
      </c>
      <c r="C178" s="140"/>
      <c r="D178" s="134"/>
      <c r="E178" s="135">
        <v>250</v>
      </c>
      <c r="F178" s="136"/>
      <c r="G178" s="137">
        <f t="shared" si="43"/>
        <v>0</v>
      </c>
      <c r="H178" s="138">
        <f t="shared" si="44"/>
        <v>0</v>
      </c>
    </row>
    <row r="179" spans="1:8" ht="54" customHeight="1" x14ac:dyDescent="0.45">
      <c r="A179" s="86">
        <v>82</v>
      </c>
      <c r="B179" s="139" t="s">
        <v>117</v>
      </c>
      <c r="C179" s="140"/>
      <c r="D179" s="134"/>
      <c r="E179" s="135">
        <v>25</v>
      </c>
      <c r="F179" s="136"/>
      <c r="G179" s="137">
        <f t="shared" si="43"/>
        <v>0</v>
      </c>
      <c r="H179" s="138">
        <f t="shared" si="44"/>
        <v>0</v>
      </c>
    </row>
    <row r="180" spans="1:8" ht="54" customHeight="1" x14ac:dyDescent="0.45">
      <c r="A180" s="86">
        <v>83</v>
      </c>
      <c r="B180" s="139" t="s">
        <v>179</v>
      </c>
      <c r="C180" s="140"/>
      <c r="D180" s="134"/>
      <c r="E180" s="143" t="s">
        <v>92</v>
      </c>
      <c r="F180" s="141"/>
      <c r="G180" s="137"/>
      <c r="H180" s="142"/>
    </row>
    <row r="181" spans="1:8" ht="54" customHeight="1" x14ac:dyDescent="0.45">
      <c r="A181" s="86">
        <v>84</v>
      </c>
      <c r="B181" s="139" t="s">
        <v>116</v>
      </c>
      <c r="C181" s="140"/>
      <c r="D181" s="134"/>
      <c r="E181" s="143" t="s">
        <v>92</v>
      </c>
      <c r="F181" s="141"/>
      <c r="G181" s="137"/>
      <c r="H181" s="142"/>
    </row>
    <row r="182" spans="1:8" ht="54" customHeight="1" x14ac:dyDescent="0.45">
      <c r="A182" s="86">
        <v>85</v>
      </c>
      <c r="B182" s="139" t="s">
        <v>178</v>
      </c>
      <c r="C182" s="140"/>
      <c r="D182" s="134"/>
      <c r="E182" s="143" t="s">
        <v>92</v>
      </c>
      <c r="F182" s="141"/>
      <c r="G182" s="137"/>
      <c r="H182" s="142"/>
    </row>
    <row r="183" spans="1:8" ht="54" customHeight="1" x14ac:dyDescent="0.45">
      <c r="A183" s="86">
        <v>86</v>
      </c>
      <c r="B183" s="139" t="s">
        <v>115</v>
      </c>
      <c r="C183" s="140"/>
      <c r="D183" s="134"/>
      <c r="E183" s="143" t="s">
        <v>92</v>
      </c>
      <c r="F183" s="141"/>
      <c r="G183" s="137"/>
      <c r="H183" s="142"/>
    </row>
    <row r="184" spans="1:8" ht="54" customHeight="1" x14ac:dyDescent="0.45">
      <c r="A184" s="86">
        <v>87</v>
      </c>
      <c r="B184" s="139" t="s">
        <v>114</v>
      </c>
      <c r="C184" s="140"/>
      <c r="D184" s="134"/>
      <c r="E184" s="135">
        <v>1350</v>
      </c>
      <c r="F184" s="136"/>
      <c r="G184" s="137">
        <f t="shared" ref="G184" si="45">IF(F184&gt;=1,1,0)</f>
        <v>0</v>
      </c>
      <c r="H184" s="138">
        <f t="shared" ref="H184" si="46">E184*G184</f>
        <v>0</v>
      </c>
    </row>
    <row r="185" spans="1:8" ht="54" customHeight="1" x14ac:dyDescent="0.45">
      <c r="A185" s="86">
        <v>88</v>
      </c>
      <c r="B185" s="139" t="s">
        <v>113</v>
      </c>
      <c r="C185" s="140"/>
      <c r="D185" s="134"/>
      <c r="E185" s="143" t="s">
        <v>92</v>
      </c>
      <c r="F185" s="141"/>
      <c r="G185" s="137"/>
      <c r="H185" s="142"/>
    </row>
    <row r="186" spans="1:8" ht="54" customHeight="1" x14ac:dyDescent="0.45">
      <c r="A186" s="86">
        <v>89</v>
      </c>
      <c r="B186" s="139" t="s">
        <v>112</v>
      </c>
      <c r="C186" s="140"/>
      <c r="D186" s="134"/>
      <c r="E186" s="143" t="s">
        <v>92</v>
      </c>
      <c r="F186" s="141"/>
      <c r="G186" s="137"/>
      <c r="H186" s="142"/>
    </row>
    <row r="187" spans="1:8" ht="54" customHeight="1" x14ac:dyDescent="0.45">
      <c r="A187" s="86">
        <v>90</v>
      </c>
      <c r="B187" s="139" t="s">
        <v>111</v>
      </c>
      <c r="C187" s="140"/>
      <c r="D187" s="134"/>
      <c r="E187" s="135">
        <v>440</v>
      </c>
      <c r="F187" s="136"/>
      <c r="G187" s="137">
        <f t="shared" ref="G187" si="47">IF(F187&gt;=1,1,0)</f>
        <v>0</v>
      </c>
      <c r="H187" s="138">
        <f t="shared" ref="H187" si="48">E187*G187</f>
        <v>0</v>
      </c>
    </row>
    <row r="188" spans="1:8" ht="54" customHeight="1" x14ac:dyDescent="0.45">
      <c r="A188" s="86">
        <v>91</v>
      </c>
      <c r="B188" s="139" t="s">
        <v>110</v>
      </c>
      <c r="C188" s="140"/>
      <c r="D188" s="134"/>
      <c r="E188" s="135">
        <v>220</v>
      </c>
      <c r="F188" s="136"/>
      <c r="G188" s="137">
        <f t="shared" ref="G188:G190" si="49">IF(F188&gt;=1,1,0)</f>
        <v>0</v>
      </c>
      <c r="H188" s="138">
        <f t="shared" ref="H188:H190" si="50">E188*G188</f>
        <v>0</v>
      </c>
    </row>
    <row r="189" spans="1:8" ht="54" customHeight="1" x14ac:dyDescent="0.45">
      <c r="A189" s="86">
        <v>92</v>
      </c>
      <c r="B189" s="139" t="s">
        <v>109</v>
      </c>
      <c r="C189" s="140"/>
      <c r="D189" s="134"/>
      <c r="E189" s="135">
        <v>25</v>
      </c>
      <c r="F189" s="136"/>
      <c r="G189" s="137">
        <f t="shared" si="49"/>
        <v>0</v>
      </c>
      <c r="H189" s="138">
        <f t="shared" si="50"/>
        <v>0</v>
      </c>
    </row>
    <row r="190" spans="1:8" ht="54" customHeight="1" x14ac:dyDescent="0.45">
      <c r="A190" s="86">
        <v>93</v>
      </c>
      <c r="B190" s="139" t="s">
        <v>108</v>
      </c>
      <c r="C190" s="140"/>
      <c r="D190" s="134"/>
      <c r="E190" s="135">
        <v>35</v>
      </c>
      <c r="F190" s="136"/>
      <c r="G190" s="137">
        <f t="shared" si="49"/>
        <v>0</v>
      </c>
      <c r="H190" s="138">
        <f t="shared" si="50"/>
        <v>0</v>
      </c>
    </row>
    <row r="191" spans="1:8" ht="54" customHeight="1" x14ac:dyDescent="0.45">
      <c r="A191" s="60" t="s">
        <v>41</v>
      </c>
      <c r="B191" s="156" t="s">
        <v>107</v>
      </c>
      <c r="C191" s="157"/>
      <c r="D191" s="157"/>
      <c r="E191" s="157"/>
      <c r="F191" s="157"/>
      <c r="G191" s="157"/>
      <c r="H191" s="158"/>
    </row>
    <row r="192" spans="1:8" ht="84" customHeight="1" x14ac:dyDescent="0.45">
      <c r="A192" s="86">
        <v>95</v>
      </c>
      <c r="B192" s="139" t="s">
        <v>106</v>
      </c>
      <c r="C192" s="159"/>
      <c r="D192" s="155"/>
      <c r="E192" s="135">
        <v>650</v>
      </c>
      <c r="F192" s="148"/>
      <c r="G192" s="149">
        <f t="shared" ref="G192" si="51">IF(F192&gt;=1,1,0)</f>
        <v>0</v>
      </c>
      <c r="H192" s="150">
        <f t="shared" ref="H192" si="52">E192*G192</f>
        <v>0</v>
      </c>
    </row>
    <row r="193" spans="1:8" ht="75.75" customHeight="1" x14ac:dyDescent="0.45">
      <c r="A193" s="86">
        <v>96</v>
      </c>
      <c r="B193" s="139" t="s">
        <v>232</v>
      </c>
      <c r="C193" s="140"/>
      <c r="D193" s="134"/>
      <c r="E193" s="161" t="s">
        <v>91</v>
      </c>
      <c r="F193" s="141"/>
      <c r="G193" s="160"/>
      <c r="H193" s="142"/>
    </row>
    <row r="194" spans="1:8" ht="54" customHeight="1" x14ac:dyDescent="0.45">
      <c r="A194" s="86">
        <v>97</v>
      </c>
      <c r="B194" s="139" t="s">
        <v>105</v>
      </c>
      <c r="C194" s="140"/>
      <c r="D194" s="134"/>
      <c r="E194" s="135">
        <v>650</v>
      </c>
      <c r="F194" s="136"/>
      <c r="G194" s="137">
        <f t="shared" ref="G194:G195" si="53">IF(F194&gt;=1,1,0)</f>
        <v>0</v>
      </c>
      <c r="H194" s="138">
        <f t="shared" ref="H194:H195" si="54">E194*G194</f>
        <v>0</v>
      </c>
    </row>
    <row r="195" spans="1:8" ht="54" customHeight="1" x14ac:dyDescent="0.45">
      <c r="A195" s="86">
        <v>98</v>
      </c>
      <c r="B195" s="139" t="s">
        <v>104</v>
      </c>
      <c r="C195" s="140"/>
      <c r="D195" s="134"/>
      <c r="E195" s="135">
        <v>650</v>
      </c>
      <c r="F195" s="136"/>
      <c r="G195" s="137">
        <f t="shared" si="53"/>
        <v>0</v>
      </c>
      <c r="H195" s="138">
        <f t="shared" si="54"/>
        <v>0</v>
      </c>
    </row>
    <row r="196" spans="1:8" ht="87" customHeight="1" x14ac:dyDescent="0.45">
      <c r="A196" s="86">
        <v>99</v>
      </c>
      <c r="B196" s="139" t="s">
        <v>180</v>
      </c>
      <c r="C196" s="140"/>
      <c r="D196" s="134"/>
      <c r="E196" s="135">
        <v>540</v>
      </c>
      <c r="F196" s="136"/>
      <c r="G196" s="137">
        <f t="shared" ref="G196" si="55">IF(F196&gt;=1,1,0)</f>
        <v>0</v>
      </c>
      <c r="H196" s="138">
        <f t="shared" ref="H196" si="56">E196*G196</f>
        <v>0</v>
      </c>
    </row>
    <row r="197" spans="1:8" ht="54" customHeight="1" x14ac:dyDescent="0.45">
      <c r="A197" s="86">
        <v>100</v>
      </c>
      <c r="B197" s="139" t="s">
        <v>181</v>
      </c>
      <c r="C197" s="140"/>
      <c r="D197" s="134"/>
      <c r="E197" s="135">
        <v>120</v>
      </c>
      <c r="F197" s="136"/>
      <c r="G197" s="137">
        <f t="shared" ref="G197" si="57">IF(F197&gt;=1,1,0)</f>
        <v>0</v>
      </c>
      <c r="H197" s="138">
        <f t="shared" ref="H197" si="58">E197*G197</f>
        <v>0</v>
      </c>
    </row>
    <row r="198" spans="1:8" ht="54" customHeight="1" x14ac:dyDescent="0.45">
      <c r="A198" s="86">
        <v>101</v>
      </c>
      <c r="B198" s="139" t="s">
        <v>103</v>
      </c>
      <c r="C198" s="140"/>
      <c r="D198" s="134"/>
      <c r="E198" s="135">
        <v>160</v>
      </c>
      <c r="F198" s="136"/>
      <c r="G198" s="137">
        <f t="shared" ref="G198:G208" si="59">IF(F198&gt;=1,1,0)</f>
        <v>0</v>
      </c>
      <c r="H198" s="138">
        <f t="shared" ref="H198:H208" si="60">E198*G198</f>
        <v>0</v>
      </c>
    </row>
    <row r="199" spans="1:8" ht="54" customHeight="1" x14ac:dyDescent="0.45">
      <c r="A199" s="86">
        <v>102</v>
      </c>
      <c r="B199" s="139" t="s">
        <v>182</v>
      </c>
      <c r="C199" s="140"/>
      <c r="D199" s="134"/>
      <c r="E199" s="135">
        <v>35</v>
      </c>
      <c r="F199" s="136"/>
      <c r="G199" s="137">
        <f t="shared" si="59"/>
        <v>0</v>
      </c>
      <c r="H199" s="138">
        <f t="shared" si="60"/>
        <v>0</v>
      </c>
    </row>
    <row r="200" spans="1:8" ht="54" customHeight="1" x14ac:dyDescent="0.45">
      <c r="A200" s="86">
        <v>103</v>
      </c>
      <c r="B200" s="139" t="s">
        <v>183</v>
      </c>
      <c r="C200" s="140"/>
      <c r="D200" s="134"/>
      <c r="E200" s="135">
        <v>45</v>
      </c>
      <c r="F200" s="136"/>
      <c r="G200" s="137">
        <f t="shared" si="59"/>
        <v>0</v>
      </c>
      <c r="H200" s="138">
        <f t="shared" si="60"/>
        <v>0</v>
      </c>
    </row>
    <row r="201" spans="1:8" ht="54" customHeight="1" x14ac:dyDescent="0.45">
      <c r="A201" s="86">
        <v>104</v>
      </c>
      <c r="B201" s="139" t="s">
        <v>102</v>
      </c>
      <c r="C201" s="140"/>
      <c r="D201" s="134"/>
      <c r="E201" s="135">
        <v>290</v>
      </c>
      <c r="F201" s="136"/>
      <c r="G201" s="137">
        <f t="shared" si="59"/>
        <v>0</v>
      </c>
      <c r="H201" s="138">
        <f t="shared" si="60"/>
        <v>0</v>
      </c>
    </row>
    <row r="202" spans="1:8" ht="54" customHeight="1" x14ac:dyDescent="0.45">
      <c r="A202" s="86">
        <v>105</v>
      </c>
      <c r="B202" s="139" t="s">
        <v>101</v>
      </c>
      <c r="C202" s="140"/>
      <c r="D202" s="134"/>
      <c r="E202" s="135">
        <v>390</v>
      </c>
      <c r="F202" s="136"/>
      <c r="G202" s="137">
        <f t="shared" si="59"/>
        <v>0</v>
      </c>
      <c r="H202" s="138">
        <f t="shared" si="60"/>
        <v>0</v>
      </c>
    </row>
    <row r="203" spans="1:8" ht="54" customHeight="1" x14ac:dyDescent="0.45">
      <c r="A203" s="86">
        <v>106</v>
      </c>
      <c r="B203" s="139" t="s">
        <v>100</v>
      </c>
      <c r="C203" s="140"/>
      <c r="D203" s="134"/>
      <c r="E203" s="135">
        <v>500</v>
      </c>
      <c r="F203" s="136"/>
      <c r="G203" s="137">
        <f t="shared" si="59"/>
        <v>0</v>
      </c>
      <c r="H203" s="138">
        <f t="shared" si="60"/>
        <v>0</v>
      </c>
    </row>
    <row r="204" spans="1:8" ht="54" customHeight="1" x14ac:dyDescent="0.45">
      <c r="A204" s="86">
        <v>107</v>
      </c>
      <c r="B204" s="139" t="s">
        <v>99</v>
      </c>
      <c r="C204" s="140"/>
      <c r="D204" s="134"/>
      <c r="E204" s="135">
        <v>100</v>
      </c>
      <c r="F204" s="136"/>
      <c r="G204" s="137">
        <f t="shared" si="59"/>
        <v>0</v>
      </c>
      <c r="H204" s="138">
        <f t="shared" si="60"/>
        <v>0</v>
      </c>
    </row>
    <row r="205" spans="1:8" ht="54" customHeight="1" x14ac:dyDescent="0.45">
      <c r="A205" s="86">
        <v>108</v>
      </c>
      <c r="B205" s="139" t="s">
        <v>98</v>
      </c>
      <c r="C205" s="140"/>
      <c r="D205" s="134"/>
      <c r="E205" s="135">
        <v>360</v>
      </c>
      <c r="F205" s="136"/>
      <c r="G205" s="137">
        <f t="shared" si="59"/>
        <v>0</v>
      </c>
      <c r="H205" s="138">
        <f t="shared" si="60"/>
        <v>0</v>
      </c>
    </row>
    <row r="206" spans="1:8" ht="54" customHeight="1" x14ac:dyDescent="0.45">
      <c r="A206" s="86">
        <v>109</v>
      </c>
      <c r="B206" s="139" t="s">
        <v>97</v>
      </c>
      <c r="C206" s="140"/>
      <c r="D206" s="134"/>
      <c r="E206" s="135">
        <v>570</v>
      </c>
      <c r="F206" s="136"/>
      <c r="G206" s="137">
        <f t="shared" si="59"/>
        <v>0</v>
      </c>
      <c r="H206" s="138">
        <f t="shared" si="60"/>
        <v>0</v>
      </c>
    </row>
    <row r="207" spans="1:8" ht="54" customHeight="1" x14ac:dyDescent="0.45">
      <c r="A207" s="86">
        <v>110</v>
      </c>
      <c r="B207" s="139" t="s">
        <v>184</v>
      </c>
      <c r="C207" s="140"/>
      <c r="D207" s="134"/>
      <c r="E207" s="135">
        <v>2100</v>
      </c>
      <c r="F207" s="136"/>
      <c r="G207" s="137">
        <f t="shared" si="59"/>
        <v>0</v>
      </c>
      <c r="H207" s="138">
        <f t="shared" si="60"/>
        <v>0</v>
      </c>
    </row>
    <row r="208" spans="1:8" ht="54" customHeight="1" x14ac:dyDescent="0.45">
      <c r="A208" s="86">
        <v>111</v>
      </c>
      <c r="B208" s="139" t="s">
        <v>185</v>
      </c>
      <c r="C208" s="140"/>
      <c r="D208" s="134"/>
      <c r="E208" s="135">
        <v>900</v>
      </c>
      <c r="F208" s="136"/>
      <c r="G208" s="137">
        <f t="shared" si="59"/>
        <v>0</v>
      </c>
      <c r="H208" s="138">
        <f t="shared" si="60"/>
        <v>0</v>
      </c>
    </row>
    <row r="209" spans="1:8" ht="54" customHeight="1" x14ac:dyDescent="0.45">
      <c r="A209" s="86">
        <v>112</v>
      </c>
      <c r="B209" s="139" t="s">
        <v>96</v>
      </c>
      <c r="C209" s="140"/>
      <c r="D209" s="134"/>
      <c r="E209" s="143" t="s">
        <v>92</v>
      </c>
      <c r="F209" s="141"/>
      <c r="G209" s="137"/>
      <c r="H209" s="142"/>
    </row>
    <row r="210" spans="1:8" ht="54" customHeight="1" x14ac:dyDescent="0.45">
      <c r="A210" s="86">
        <v>113</v>
      </c>
      <c r="B210" s="139" t="s">
        <v>95</v>
      </c>
      <c r="C210" s="140"/>
      <c r="D210" s="134"/>
      <c r="E210" s="135" t="s">
        <v>92</v>
      </c>
      <c r="F210" s="141"/>
      <c r="G210" s="137"/>
      <c r="H210" s="142"/>
    </row>
    <row r="211" spans="1:8" ht="54" customHeight="1" x14ac:dyDescent="0.45">
      <c r="A211" s="86">
        <v>114</v>
      </c>
      <c r="B211" s="139" t="s">
        <v>94</v>
      </c>
      <c r="C211" s="140"/>
      <c r="D211" s="134"/>
      <c r="E211" s="135">
        <v>180</v>
      </c>
      <c r="F211" s="136"/>
      <c r="G211" s="137">
        <f t="shared" ref="G211:G212" si="61">IF(F211&gt;=1,1,0)</f>
        <v>0</v>
      </c>
      <c r="H211" s="138">
        <f t="shared" ref="H211:H212" si="62">E211*G211</f>
        <v>0</v>
      </c>
    </row>
    <row r="212" spans="1:8" ht="54" customHeight="1" x14ac:dyDescent="0.45">
      <c r="A212" s="86">
        <v>115</v>
      </c>
      <c r="B212" s="139" t="s">
        <v>93</v>
      </c>
      <c r="C212" s="140"/>
      <c r="D212" s="134"/>
      <c r="E212" s="135">
        <v>1250</v>
      </c>
      <c r="F212" s="136"/>
      <c r="G212" s="137">
        <f t="shared" si="61"/>
        <v>0</v>
      </c>
      <c r="H212" s="138">
        <f t="shared" si="62"/>
        <v>0</v>
      </c>
    </row>
    <row r="213" spans="1:8" ht="54" customHeight="1" x14ac:dyDescent="0.45">
      <c r="A213" s="60" t="s">
        <v>42</v>
      </c>
      <c r="B213" s="156" t="s">
        <v>53</v>
      </c>
      <c r="C213" s="157"/>
      <c r="D213" s="157"/>
      <c r="E213" s="157"/>
      <c r="F213" s="157"/>
      <c r="G213" s="157"/>
      <c r="H213" s="158"/>
    </row>
    <row r="214" spans="1:8" ht="54" customHeight="1" x14ac:dyDescent="0.45">
      <c r="A214" s="86">
        <v>116</v>
      </c>
      <c r="B214" s="139" t="s">
        <v>196</v>
      </c>
      <c r="C214" s="140"/>
      <c r="D214" s="134"/>
      <c r="E214" s="135">
        <v>500</v>
      </c>
      <c r="F214" s="148"/>
      <c r="G214" s="149">
        <f t="shared" ref="G214:G218" si="63">IF(F214&gt;=1,1,0)</f>
        <v>0</v>
      </c>
      <c r="H214" s="150">
        <f t="shared" ref="H214:H218" si="64">E214*G214</f>
        <v>0</v>
      </c>
    </row>
    <row r="215" spans="1:8" ht="54" customHeight="1" x14ac:dyDescent="0.45">
      <c r="A215" s="86">
        <v>117</v>
      </c>
      <c r="B215" s="139" t="s">
        <v>197</v>
      </c>
      <c r="C215" s="140"/>
      <c r="D215" s="134"/>
      <c r="E215" s="135">
        <v>450</v>
      </c>
      <c r="F215" s="136"/>
      <c r="G215" s="160">
        <f t="shared" si="63"/>
        <v>0</v>
      </c>
      <c r="H215" s="138">
        <f t="shared" si="64"/>
        <v>0</v>
      </c>
    </row>
    <row r="216" spans="1:8" ht="54" customHeight="1" x14ac:dyDescent="0.45">
      <c r="A216" s="86">
        <v>118</v>
      </c>
      <c r="B216" s="139" t="s">
        <v>186</v>
      </c>
      <c r="C216" s="140"/>
      <c r="D216" s="134"/>
      <c r="E216" s="135">
        <v>2800</v>
      </c>
      <c r="F216" s="136"/>
      <c r="G216" s="137">
        <f t="shared" si="63"/>
        <v>0</v>
      </c>
      <c r="H216" s="138">
        <f t="shared" si="64"/>
        <v>0</v>
      </c>
    </row>
    <row r="217" spans="1:8" ht="54" customHeight="1" x14ac:dyDescent="0.45">
      <c r="A217" s="86">
        <v>119</v>
      </c>
      <c r="B217" s="139" t="s">
        <v>233</v>
      </c>
      <c r="C217" s="140"/>
      <c r="D217" s="134"/>
      <c r="E217" s="135">
        <v>220</v>
      </c>
      <c r="F217" s="136"/>
      <c r="G217" s="137">
        <f t="shared" si="63"/>
        <v>0</v>
      </c>
      <c r="H217" s="138">
        <f t="shared" si="64"/>
        <v>0</v>
      </c>
    </row>
    <row r="218" spans="1:8" ht="54" customHeight="1" x14ac:dyDescent="0.45">
      <c r="A218" s="86">
        <v>120</v>
      </c>
      <c r="B218" s="139" t="s">
        <v>44</v>
      </c>
      <c r="C218" s="140"/>
      <c r="D218" s="134"/>
      <c r="E218" s="135">
        <v>350</v>
      </c>
      <c r="F218" s="136"/>
      <c r="G218" s="137">
        <f t="shared" si="63"/>
        <v>0</v>
      </c>
      <c r="H218" s="138">
        <f t="shared" si="64"/>
        <v>0</v>
      </c>
    </row>
    <row r="219" spans="1:8" ht="24.75" customHeight="1" thickBot="1" x14ac:dyDescent="0.5">
      <c r="A219" s="162"/>
      <c r="B219" s="163"/>
      <c r="C219" s="164"/>
      <c r="D219" s="165"/>
      <c r="E219" s="165"/>
      <c r="F219" s="166"/>
      <c r="G219" s="167"/>
      <c r="H219" s="168"/>
    </row>
    <row r="220" spans="1:8" ht="57.75" customHeight="1" thickTop="1" thickBot="1" x14ac:dyDescent="0.5">
      <c r="A220" s="27" t="s">
        <v>20</v>
      </c>
      <c r="B220" s="28"/>
      <c r="C220" s="28"/>
      <c r="D220" s="28"/>
      <c r="E220" s="28"/>
      <c r="F220" s="169"/>
      <c r="G220" s="68">
        <f>SUM(H95:H218)</f>
        <v>0</v>
      </c>
      <c r="H220" s="69"/>
    </row>
    <row r="221" spans="1:8" ht="27.75" customHeight="1" thickTop="1" thickBot="1" x14ac:dyDescent="0.5">
      <c r="A221" s="162"/>
      <c r="B221" s="163"/>
      <c r="C221" s="164"/>
      <c r="D221" s="165"/>
      <c r="E221" s="165"/>
      <c r="F221" s="166"/>
      <c r="G221" s="170"/>
      <c r="H221" s="171"/>
    </row>
    <row r="222" spans="1:8" ht="59.25" customHeight="1" thickTop="1" thickBot="1" x14ac:dyDescent="0.5">
      <c r="A222" s="124" t="s">
        <v>43</v>
      </c>
      <c r="B222" s="125" t="s">
        <v>90</v>
      </c>
      <c r="C222" s="126"/>
      <c r="D222" s="127"/>
      <c r="E222" s="128" t="s">
        <v>15</v>
      </c>
      <c r="F222" s="129" t="s">
        <v>5</v>
      </c>
      <c r="G222" s="130"/>
      <c r="H222" s="131" t="s">
        <v>15</v>
      </c>
    </row>
    <row r="223" spans="1:8" ht="71.25" customHeight="1" thickTop="1" x14ac:dyDescent="0.45">
      <c r="A223" s="172">
        <v>121</v>
      </c>
      <c r="B223" s="173" t="s">
        <v>188</v>
      </c>
      <c r="C223" s="174"/>
      <c r="D223" s="175"/>
      <c r="E223" s="176">
        <v>1400</v>
      </c>
      <c r="F223" s="177"/>
      <c r="G223" s="137">
        <f>IF(F223&gt;=1,1,0)</f>
        <v>0</v>
      </c>
      <c r="H223" s="178">
        <f>E223*G223</f>
        <v>0</v>
      </c>
    </row>
    <row r="224" spans="1:8" ht="71.25" customHeight="1" x14ac:dyDescent="0.45">
      <c r="A224" s="172">
        <v>122</v>
      </c>
      <c r="B224" s="92" t="s">
        <v>198</v>
      </c>
      <c r="C224" s="179"/>
      <c r="D224" s="175"/>
      <c r="E224" s="176">
        <v>2450</v>
      </c>
      <c r="F224" s="177"/>
      <c r="G224" s="137">
        <f>IF(F224&gt;=1,1,0)</f>
        <v>0</v>
      </c>
      <c r="H224" s="178">
        <f>E224*G224</f>
        <v>0</v>
      </c>
    </row>
    <row r="225" spans="1:8" ht="71.25" customHeight="1" x14ac:dyDescent="0.45">
      <c r="A225" s="172">
        <v>123</v>
      </c>
      <c r="B225" s="92" t="s">
        <v>199</v>
      </c>
      <c r="C225" s="179"/>
      <c r="D225" s="175"/>
      <c r="E225" s="176">
        <v>3500</v>
      </c>
      <c r="F225" s="177"/>
      <c r="G225" s="137">
        <f>IF(F225&gt;=1,1,0)</f>
        <v>0</v>
      </c>
      <c r="H225" s="178">
        <f>E225*G225</f>
        <v>0</v>
      </c>
    </row>
    <row r="226" spans="1:8" ht="23.25" customHeight="1" thickBot="1" x14ac:dyDescent="0.5">
      <c r="A226" s="162"/>
      <c r="B226" s="163"/>
      <c r="C226" s="164"/>
      <c r="D226" s="165"/>
      <c r="E226" s="165"/>
      <c r="F226" s="166"/>
      <c r="G226" s="167"/>
      <c r="H226" s="171"/>
    </row>
    <row r="227" spans="1:8" ht="71.25" customHeight="1" thickBot="1" x14ac:dyDescent="0.5">
      <c r="A227" s="35" t="s">
        <v>19</v>
      </c>
      <c r="B227" s="36"/>
      <c r="C227" s="36"/>
      <c r="D227" s="36"/>
      <c r="E227" s="36"/>
      <c r="F227" s="37"/>
      <c r="G227" s="68">
        <f>SUM(H223:H225)</f>
        <v>0</v>
      </c>
      <c r="H227" s="69"/>
    </row>
    <row r="228" spans="1:8" ht="20.25" customHeight="1" thickBot="1" x14ac:dyDescent="0.5">
      <c r="A228" s="180"/>
      <c r="B228" s="181"/>
      <c r="C228" s="180"/>
      <c r="D228" s="180"/>
      <c r="E228" s="180"/>
      <c r="F228" s="182"/>
      <c r="G228" s="183"/>
      <c r="H228" s="180"/>
    </row>
    <row r="229" spans="1:8" ht="66" customHeight="1" thickBot="1" x14ac:dyDescent="0.5">
      <c r="A229" s="35" t="s">
        <v>38</v>
      </c>
      <c r="B229" s="36"/>
      <c r="C229" s="36"/>
      <c r="D229" s="36"/>
      <c r="E229" s="36"/>
      <c r="F229" s="37"/>
      <c r="G229" s="68">
        <v>3000</v>
      </c>
      <c r="H229" s="69"/>
    </row>
    <row r="230" spans="1:8" ht="23.25" customHeight="1" thickBot="1" x14ac:dyDescent="0.5">
      <c r="A230" s="162"/>
      <c r="B230" s="163"/>
      <c r="C230" s="164"/>
      <c r="D230" s="165"/>
      <c r="E230" s="165"/>
      <c r="F230" s="166"/>
      <c r="G230" s="170"/>
      <c r="H230" s="171"/>
    </row>
    <row r="231" spans="1:8" ht="76.5" customHeight="1" thickBot="1" x14ac:dyDescent="0.5">
      <c r="A231" s="35" t="s">
        <v>201</v>
      </c>
      <c r="B231" s="36"/>
      <c r="C231" s="36"/>
      <c r="D231" s="36"/>
      <c r="E231" s="36"/>
      <c r="F231" s="37"/>
      <c r="G231" s="68">
        <f>H91+G220+G227+G229</f>
        <v>23900</v>
      </c>
      <c r="H231" s="69"/>
    </row>
    <row r="232" spans="1:8" ht="66" customHeight="1" x14ac:dyDescent="0.45">
      <c r="A232" s="184"/>
      <c r="B232" s="184"/>
      <c r="C232" s="184"/>
      <c r="D232" s="184"/>
      <c r="E232" s="184"/>
      <c r="F232" s="184"/>
      <c r="G232" s="184"/>
      <c r="H232" s="184"/>
    </row>
    <row r="233" spans="1:8" ht="23.25" customHeight="1" thickBot="1" x14ac:dyDescent="0.5">
      <c r="A233" s="185"/>
      <c r="B233" s="185"/>
      <c r="C233" s="185"/>
      <c r="D233" s="185"/>
      <c r="E233" s="185"/>
      <c r="F233" s="185"/>
      <c r="G233" s="185"/>
      <c r="H233" s="185"/>
    </row>
    <row r="234" spans="1:8" ht="57.75" customHeight="1" thickBot="1" x14ac:dyDescent="0.5">
      <c r="A234" s="186"/>
      <c r="B234" s="39" t="s">
        <v>14</v>
      </c>
      <c r="C234" s="40"/>
      <c r="D234" s="40"/>
      <c r="E234" s="40"/>
      <c r="F234" s="40"/>
      <c r="G234" s="40"/>
      <c r="H234" s="41"/>
    </row>
    <row r="235" spans="1:8" ht="80.25" customHeight="1" x14ac:dyDescent="0.45">
      <c r="A235" s="186"/>
      <c r="B235" s="12" t="s">
        <v>204</v>
      </c>
      <c r="C235" s="13"/>
      <c r="D235" s="14">
        <f>G231</f>
        <v>23900</v>
      </c>
      <c r="E235" s="15"/>
      <c r="F235" s="15"/>
      <c r="G235" s="15"/>
      <c r="H235" s="16"/>
    </row>
    <row r="236" spans="1:8" ht="48" customHeight="1" x14ac:dyDescent="0.45">
      <c r="A236" s="186"/>
      <c r="B236" s="17" t="s">
        <v>30</v>
      </c>
      <c r="C236" s="18"/>
      <c r="D236" s="19">
        <v>0</v>
      </c>
      <c r="E236" s="20"/>
      <c r="F236" s="20"/>
      <c r="G236" s="20"/>
      <c r="H236" s="21"/>
    </row>
    <row r="237" spans="1:8" ht="48" customHeight="1" x14ac:dyDescent="0.45">
      <c r="A237" s="186"/>
      <c r="B237" s="17" t="s">
        <v>31</v>
      </c>
      <c r="C237" s="18"/>
      <c r="D237" s="19">
        <f>D235-D236</f>
        <v>23900</v>
      </c>
      <c r="E237" s="20"/>
      <c r="F237" s="20"/>
      <c r="G237" s="20"/>
      <c r="H237" s="21"/>
    </row>
    <row r="238" spans="1:8" ht="45" customHeight="1" x14ac:dyDescent="0.45">
      <c r="A238" s="186"/>
      <c r="B238" s="17" t="s">
        <v>32</v>
      </c>
      <c r="C238" s="18"/>
      <c r="D238" s="19">
        <f>D237*0.2</f>
        <v>4780</v>
      </c>
      <c r="E238" s="20"/>
      <c r="F238" s="20"/>
      <c r="G238" s="20"/>
      <c r="H238" s="21"/>
    </row>
    <row r="239" spans="1:8" ht="56.25" customHeight="1" thickBot="1" x14ac:dyDescent="0.5">
      <c r="A239" s="186"/>
      <c r="B239" s="42" t="s">
        <v>33</v>
      </c>
      <c r="C239" s="43"/>
      <c r="D239" s="44">
        <f>D237+D238</f>
        <v>28680</v>
      </c>
      <c r="E239" s="25"/>
      <c r="F239" s="25"/>
      <c r="G239" s="25"/>
      <c r="H239" s="26"/>
    </row>
    <row r="240" spans="1:8" ht="42.75" customHeight="1" thickBot="1" x14ac:dyDescent="0.5">
      <c r="A240" s="186"/>
      <c r="B240" s="1"/>
      <c r="C240" s="2"/>
      <c r="D240" s="3"/>
      <c r="E240" s="3"/>
      <c r="F240" s="3"/>
      <c r="G240" s="3"/>
      <c r="H240" s="4"/>
    </row>
    <row r="241" spans="1:8" ht="55.5" customHeight="1" thickBot="1" x14ac:dyDescent="0.5">
      <c r="A241" s="162"/>
      <c r="B241" s="45" t="s">
        <v>34</v>
      </c>
      <c r="C241" s="46"/>
      <c r="D241" s="46"/>
      <c r="E241" s="46"/>
      <c r="F241" s="46"/>
      <c r="G241" s="46"/>
      <c r="H241" s="47"/>
    </row>
    <row r="242" spans="1:8" ht="43.5" customHeight="1" x14ac:dyDescent="0.45">
      <c r="A242" s="186"/>
      <c r="B242" s="48" t="s">
        <v>16</v>
      </c>
      <c r="C242" s="49"/>
      <c r="D242" s="50">
        <f>D239</f>
        <v>28680</v>
      </c>
      <c r="E242" s="51"/>
      <c r="F242" s="51"/>
      <c r="G242" s="51"/>
      <c r="H242" s="52"/>
    </row>
    <row r="243" spans="1:8" ht="43.5" customHeight="1" x14ac:dyDescent="0.45">
      <c r="A243" s="186"/>
      <c r="B243" s="48" t="s">
        <v>35</v>
      </c>
      <c r="C243" s="49"/>
      <c r="D243" s="50">
        <f>D242*0.3</f>
        <v>8604</v>
      </c>
      <c r="E243" s="53"/>
      <c r="F243" s="53"/>
      <c r="G243" s="53"/>
      <c r="H243" s="54"/>
    </row>
    <row r="244" spans="1:8" ht="43.5" customHeight="1" thickBot="1" x14ac:dyDescent="0.5">
      <c r="A244" s="186"/>
      <c r="B244" s="22" t="s">
        <v>36</v>
      </c>
      <c r="C244" s="23"/>
      <c r="D244" s="24">
        <f>D242-D243</f>
        <v>20076</v>
      </c>
      <c r="E244" s="25"/>
      <c r="F244" s="25"/>
      <c r="G244" s="25"/>
      <c r="H244" s="26"/>
    </row>
    <row r="245" spans="1:8" ht="43.5" customHeight="1" x14ac:dyDescent="0.45">
      <c r="A245" s="186"/>
      <c r="B245" s="187" t="s">
        <v>37</v>
      </c>
      <c r="C245" s="188"/>
      <c r="D245" s="189"/>
      <c r="E245" s="190"/>
      <c r="F245" s="190"/>
      <c r="G245" s="190"/>
      <c r="H245" s="190"/>
    </row>
    <row r="246" spans="1:8" ht="20.25" customHeight="1" x14ac:dyDescent="0.45">
      <c r="A246" s="180"/>
      <c r="B246" s="181"/>
      <c r="C246" s="180"/>
      <c r="D246" s="180"/>
      <c r="E246" s="180"/>
      <c r="F246" s="182"/>
      <c r="G246" s="183"/>
      <c r="H246" s="180"/>
    </row>
    <row r="247" spans="1:8" ht="48.75" customHeight="1" x14ac:dyDescent="0.45">
      <c r="A247" s="162"/>
      <c r="B247" s="191" t="s">
        <v>18</v>
      </c>
      <c r="C247" s="192"/>
      <c r="D247" s="165"/>
      <c r="E247" s="165"/>
      <c r="F247" s="166"/>
      <c r="G247" s="170"/>
      <c r="H247" s="171"/>
    </row>
    <row r="248" spans="1:8" ht="41.25" customHeight="1" x14ac:dyDescent="0.45">
      <c r="A248" s="193"/>
      <c r="B248" s="194" t="s">
        <v>22</v>
      </c>
      <c r="C248" s="195"/>
      <c r="D248" s="196"/>
      <c r="E248" s="196"/>
      <c r="F248" s="196"/>
      <c r="G248" s="196"/>
      <c r="H248" s="197"/>
    </row>
    <row r="249" spans="1:8" ht="41.25" customHeight="1" x14ac:dyDescent="0.45">
      <c r="B249" s="194" t="s">
        <v>23</v>
      </c>
      <c r="C249" s="195"/>
      <c r="D249" s="198"/>
      <c r="E249" s="198"/>
      <c r="F249" s="198"/>
      <c r="G249" s="198"/>
      <c r="H249" s="199"/>
    </row>
    <row r="250" spans="1:8" ht="41.25" customHeight="1" x14ac:dyDescent="0.45">
      <c r="B250" s="194" t="s">
        <v>24</v>
      </c>
      <c r="C250" s="195"/>
      <c r="D250" s="198"/>
      <c r="E250" s="198"/>
      <c r="F250" s="198"/>
      <c r="G250" s="198"/>
      <c r="H250" s="199"/>
    </row>
    <row r="251" spans="1:8" ht="41.25" customHeight="1" x14ac:dyDescent="0.45">
      <c r="B251" s="200" t="s">
        <v>25</v>
      </c>
      <c r="C251" s="195"/>
      <c r="D251" s="198"/>
      <c r="E251" s="198"/>
      <c r="F251" s="198"/>
      <c r="G251" s="198"/>
      <c r="H251" s="199"/>
    </row>
    <row r="252" spans="1:8" ht="41.25" customHeight="1" x14ac:dyDescent="0.45">
      <c r="B252" s="200" t="s">
        <v>26</v>
      </c>
      <c r="C252" s="195"/>
      <c r="D252" s="198"/>
      <c r="E252" s="198"/>
      <c r="F252" s="198"/>
      <c r="G252" s="198"/>
      <c r="H252" s="199"/>
    </row>
    <row r="253" spans="1:8" ht="41.25" customHeight="1" x14ac:dyDescent="0.45">
      <c r="B253" s="200" t="s">
        <v>27</v>
      </c>
      <c r="C253" s="195"/>
      <c r="D253" s="198"/>
      <c r="E253" s="198"/>
      <c r="F253" s="198"/>
      <c r="G253" s="198"/>
      <c r="H253" s="199"/>
    </row>
    <row r="254" spans="1:8" ht="41.25" customHeight="1" x14ac:dyDescent="0.45">
      <c r="B254" s="200" t="s">
        <v>11</v>
      </c>
      <c r="C254" s="195"/>
      <c r="D254" s="198"/>
      <c r="E254" s="198"/>
      <c r="F254" s="198"/>
      <c r="G254" s="198"/>
      <c r="H254" s="199"/>
    </row>
    <row r="255" spans="1:8" ht="41.25" customHeight="1" x14ac:dyDescent="0.45">
      <c r="B255" s="200" t="s">
        <v>10</v>
      </c>
      <c r="C255" s="195"/>
      <c r="D255" s="198"/>
      <c r="E255" s="198"/>
      <c r="F255" s="198"/>
      <c r="G255" s="198"/>
      <c r="H255" s="199"/>
    </row>
    <row r="256" spans="1:8" ht="41.25" customHeight="1" x14ac:dyDescent="0.45">
      <c r="B256" s="200" t="s">
        <v>13</v>
      </c>
      <c r="C256" s="195"/>
      <c r="D256" s="198"/>
      <c r="E256" s="198"/>
      <c r="F256" s="198"/>
      <c r="G256" s="198"/>
      <c r="H256" s="199"/>
    </row>
    <row r="257" spans="1:8" ht="41.25" customHeight="1" x14ac:dyDescent="0.45">
      <c r="B257" s="200" t="s">
        <v>9</v>
      </c>
      <c r="C257" s="195"/>
      <c r="D257" s="198"/>
      <c r="E257" s="198"/>
      <c r="F257" s="198"/>
      <c r="G257" s="198"/>
      <c r="H257" s="199"/>
    </row>
    <row r="258" spans="1:8" ht="41.25" customHeight="1" x14ac:dyDescent="0.45">
      <c r="B258" s="200" t="s">
        <v>8</v>
      </c>
      <c r="C258" s="195"/>
      <c r="D258" s="196"/>
      <c r="E258" s="196"/>
      <c r="F258" s="196"/>
      <c r="G258" s="196"/>
      <c r="H258" s="197"/>
    </row>
    <row r="259" spans="1:8" ht="41.25" customHeight="1" x14ac:dyDescent="0.45">
      <c r="A259" s="111"/>
      <c r="B259" s="200" t="s">
        <v>7</v>
      </c>
      <c r="C259" s="195"/>
      <c r="D259" s="198"/>
      <c r="E259" s="198"/>
      <c r="F259" s="198"/>
      <c r="G259" s="198"/>
      <c r="H259" s="199"/>
    </row>
    <row r="260" spans="1:8" ht="41.25" customHeight="1" x14ac:dyDescent="0.45">
      <c r="A260" s="111"/>
      <c r="B260" s="200" t="s">
        <v>6</v>
      </c>
      <c r="C260" s="195"/>
      <c r="D260" s="196"/>
      <c r="E260" s="196"/>
      <c r="F260" s="196"/>
      <c r="G260" s="196"/>
      <c r="H260" s="197"/>
    </row>
    <row r="261" spans="1:8" ht="41.25" customHeight="1" x14ac:dyDescent="0.45">
      <c r="A261" s="111"/>
      <c r="B261" s="200" t="s">
        <v>28</v>
      </c>
      <c r="C261" s="195"/>
      <c r="D261" s="196"/>
      <c r="E261" s="196"/>
      <c r="F261" s="196"/>
      <c r="G261" s="196"/>
      <c r="H261" s="197"/>
    </row>
    <row r="262" spans="1:8" ht="41.25" customHeight="1" x14ac:dyDescent="0.45">
      <c r="A262" s="111"/>
      <c r="B262" s="201" t="s">
        <v>12</v>
      </c>
      <c r="C262" s="195"/>
      <c r="D262" s="196"/>
      <c r="E262" s="196"/>
      <c r="F262" s="196"/>
      <c r="G262" s="196"/>
      <c r="H262" s="197"/>
    </row>
    <row r="263" spans="1:8" ht="116.25" customHeight="1" x14ac:dyDescent="0.45">
      <c r="A263" s="202"/>
      <c r="B263" s="201" t="s">
        <v>29</v>
      </c>
      <c r="C263" s="195"/>
      <c r="D263" s="198"/>
      <c r="E263" s="198"/>
      <c r="F263" s="198"/>
      <c r="G263" s="198"/>
      <c r="H263" s="199"/>
    </row>
    <row r="264" spans="1:8" ht="50.25" customHeight="1" x14ac:dyDescent="0.45">
      <c r="A264" s="162"/>
      <c r="B264" s="191"/>
      <c r="C264" s="192"/>
      <c r="D264" s="165"/>
      <c r="E264" s="165"/>
      <c r="F264" s="166"/>
      <c r="G264" s="170"/>
      <c r="H264" s="171"/>
    </row>
    <row r="265" spans="1:8" ht="39" customHeight="1" x14ac:dyDescent="0.45">
      <c r="A265" s="203" t="s">
        <v>45</v>
      </c>
      <c r="B265" s="204"/>
      <c r="C265" s="205"/>
      <c r="D265" s="205"/>
      <c r="E265" s="205"/>
      <c r="F265" s="205"/>
      <c r="G265" s="205"/>
      <c r="H265" s="205"/>
    </row>
    <row r="266" spans="1:8" s="90" customFormat="1" x14ac:dyDescent="0.45">
      <c r="A266" s="211" t="s">
        <v>54</v>
      </c>
      <c r="B266" s="211"/>
      <c r="C266" s="211"/>
      <c r="D266" s="211"/>
      <c r="E266" s="211"/>
      <c r="F266" s="211"/>
      <c r="G266" s="211"/>
      <c r="H266" s="211"/>
    </row>
    <row r="267" spans="1:8" s="90" customFormat="1" x14ac:dyDescent="0.45">
      <c r="A267" s="211" t="s">
        <v>190</v>
      </c>
      <c r="B267" s="211"/>
      <c r="C267" s="211"/>
      <c r="D267" s="211"/>
      <c r="E267" s="211"/>
      <c r="F267" s="211"/>
      <c r="G267" s="211"/>
      <c r="H267" s="211"/>
    </row>
    <row r="268" spans="1:8" s="90" customFormat="1" x14ac:dyDescent="0.45">
      <c r="A268" s="212" t="s">
        <v>46</v>
      </c>
      <c r="B268" s="213"/>
      <c r="C268" s="213"/>
      <c r="D268" s="213"/>
      <c r="E268" s="213"/>
      <c r="F268" s="213"/>
      <c r="G268" s="213"/>
      <c r="H268" s="213"/>
    </row>
    <row r="269" spans="1:8" s="90" customFormat="1" x14ac:dyDescent="0.45">
      <c r="A269" s="212" t="s">
        <v>47</v>
      </c>
      <c r="B269" s="213"/>
      <c r="C269" s="213"/>
      <c r="D269" s="213"/>
      <c r="E269" s="213"/>
      <c r="F269" s="213"/>
      <c r="G269" s="213"/>
      <c r="H269" s="213"/>
    </row>
    <row r="270" spans="1:8" s="90" customFormat="1" x14ac:dyDescent="0.45">
      <c r="A270" s="212" t="s">
        <v>48</v>
      </c>
      <c r="B270" s="213"/>
      <c r="C270" s="213"/>
      <c r="D270" s="213"/>
      <c r="E270" s="213"/>
      <c r="F270" s="213"/>
      <c r="G270" s="213"/>
      <c r="H270" s="213"/>
    </row>
    <row r="271" spans="1:8" s="90" customFormat="1" x14ac:dyDescent="0.45">
      <c r="A271" s="212" t="s">
        <v>49</v>
      </c>
      <c r="B271" s="213"/>
      <c r="C271" s="213"/>
      <c r="D271" s="213"/>
      <c r="E271" s="213"/>
      <c r="F271" s="213"/>
      <c r="G271" s="213"/>
      <c r="H271" s="213"/>
    </row>
    <row r="272" spans="1:8" x14ac:dyDescent="0.45">
      <c r="A272" s="212" t="s">
        <v>50</v>
      </c>
      <c r="B272" s="213"/>
      <c r="C272" s="213"/>
      <c r="D272" s="213"/>
      <c r="E272" s="213"/>
      <c r="F272" s="213"/>
      <c r="G272" s="213"/>
      <c r="H272" s="213"/>
    </row>
    <row r="273" spans="1:8" x14ac:dyDescent="0.45">
      <c r="A273" s="212" t="s">
        <v>187</v>
      </c>
      <c r="B273" s="213"/>
      <c r="C273" s="213"/>
      <c r="D273" s="213"/>
      <c r="E273" s="213"/>
      <c r="F273" s="213"/>
      <c r="G273" s="213"/>
      <c r="H273" s="213"/>
    </row>
    <row r="274" spans="1:8" ht="87" customHeight="1" x14ac:dyDescent="0.45">
      <c r="A274" s="212" t="s">
        <v>51</v>
      </c>
      <c r="B274" s="213"/>
      <c r="C274" s="213"/>
      <c r="D274" s="213"/>
      <c r="E274" s="213"/>
      <c r="F274" s="213"/>
      <c r="G274" s="213"/>
      <c r="H274" s="213"/>
    </row>
    <row r="275" spans="1:8" ht="87" customHeight="1" x14ac:dyDescent="0.45">
      <c r="A275" s="212" t="s">
        <v>52</v>
      </c>
      <c r="B275" s="213"/>
      <c r="C275" s="213"/>
      <c r="D275" s="213"/>
      <c r="E275" s="213"/>
      <c r="F275" s="213"/>
      <c r="G275" s="213"/>
      <c r="H275" s="213"/>
    </row>
    <row r="276" spans="1:8" x14ac:dyDescent="0.45">
      <c r="A276" s="206"/>
      <c r="B276" s="204"/>
      <c r="C276" s="204"/>
      <c r="D276" s="204"/>
      <c r="E276" s="204"/>
      <c r="F276" s="204"/>
      <c r="G276" s="204"/>
      <c r="H276" s="204"/>
    </row>
    <row r="277" spans="1:8" x14ac:dyDescent="0.45">
      <c r="A277" s="206"/>
      <c r="B277" s="204"/>
      <c r="C277" s="204"/>
      <c r="D277" s="204"/>
      <c r="E277" s="204"/>
      <c r="F277" s="204"/>
      <c r="G277" s="204"/>
      <c r="H277" s="204"/>
    </row>
    <row r="278" spans="1:8" x14ac:dyDescent="0.45">
      <c r="A278" s="206"/>
      <c r="B278" s="204"/>
      <c r="C278" s="204"/>
      <c r="D278" s="204"/>
      <c r="E278" s="204"/>
      <c r="F278" s="204"/>
      <c r="G278" s="204"/>
      <c r="H278" s="204"/>
    </row>
    <row r="279" spans="1:8" s="218" customFormat="1" ht="35.25" x14ac:dyDescent="0.45">
      <c r="A279" s="216"/>
      <c r="B279" s="217" t="s">
        <v>234</v>
      </c>
      <c r="C279" s="217"/>
      <c r="D279" s="217"/>
      <c r="E279" s="217"/>
      <c r="F279" s="217"/>
      <c r="G279" s="217"/>
      <c r="H279" s="217"/>
    </row>
    <row r="280" spans="1:8" s="218" customFormat="1" ht="18.75" customHeight="1" x14ac:dyDescent="0.45">
      <c r="A280" s="216"/>
      <c r="B280" s="219"/>
      <c r="C280" s="219"/>
      <c r="D280" s="219"/>
      <c r="E280" s="219"/>
      <c r="F280" s="219"/>
      <c r="G280" s="219"/>
      <c r="H280" s="219"/>
    </row>
    <row r="281" spans="1:8" s="218" customFormat="1" ht="38.25" customHeight="1" x14ac:dyDescent="0.45">
      <c r="A281" s="220"/>
      <c r="B281" s="221" t="s">
        <v>235</v>
      </c>
      <c r="C281" s="221"/>
      <c r="D281" s="221"/>
      <c r="E281" s="221"/>
      <c r="F281" s="221"/>
      <c r="G281" s="221"/>
      <c r="H281" s="221"/>
    </row>
    <row r="282" spans="1:8" s="225" customFormat="1" ht="38.25" customHeight="1" x14ac:dyDescent="0.4">
      <c r="A282" s="222"/>
      <c r="B282" s="223" t="s">
        <v>236</v>
      </c>
      <c r="C282" s="224"/>
      <c r="D282" s="224"/>
      <c r="E282" s="224"/>
      <c r="F282" s="224"/>
      <c r="G282" s="224"/>
      <c r="H282" s="224"/>
    </row>
    <row r="283" spans="1:8" s="225" customFormat="1" ht="38.25" customHeight="1" x14ac:dyDescent="0.4">
      <c r="A283" s="222"/>
      <c r="B283" s="223" t="s">
        <v>237</v>
      </c>
      <c r="C283" s="224"/>
      <c r="D283" s="224"/>
      <c r="E283" s="224"/>
      <c r="F283" s="224"/>
      <c r="G283" s="224"/>
      <c r="H283" s="224"/>
    </row>
    <row r="284" spans="1:8" s="225" customFormat="1" ht="38.25" customHeight="1" x14ac:dyDescent="0.4">
      <c r="A284" s="222"/>
      <c r="B284" s="226" t="s">
        <v>238</v>
      </c>
      <c r="C284" s="227"/>
      <c r="D284" s="227"/>
      <c r="E284" s="227"/>
      <c r="F284" s="227"/>
      <c r="G284" s="227"/>
      <c r="H284" s="227"/>
    </row>
    <row r="285" spans="1:8" s="225" customFormat="1" ht="38.25" customHeight="1" x14ac:dyDescent="0.4">
      <c r="A285" s="222"/>
      <c r="B285" s="226" t="s">
        <v>239</v>
      </c>
      <c r="C285" s="227"/>
      <c r="D285" s="227"/>
      <c r="E285" s="227"/>
      <c r="F285" s="227"/>
      <c r="G285" s="227"/>
      <c r="H285" s="227"/>
    </row>
    <row r="286" spans="1:8" s="225" customFormat="1" ht="38.25" customHeight="1" x14ac:dyDescent="0.4">
      <c r="A286" s="222"/>
      <c r="B286" s="226" t="s">
        <v>240</v>
      </c>
      <c r="C286" s="227"/>
      <c r="D286" s="227"/>
      <c r="E286" s="227"/>
      <c r="F286" s="227"/>
      <c r="G286" s="227"/>
      <c r="H286" s="227"/>
    </row>
    <row r="287" spans="1:8" ht="38.25" customHeight="1" x14ac:dyDescent="0.45">
      <c r="B287" s="214" t="s">
        <v>17</v>
      </c>
      <c r="C287" s="215"/>
      <c r="D287" s="215"/>
      <c r="E287" s="215"/>
      <c r="F287" s="215"/>
      <c r="G287" s="215"/>
      <c r="H287" s="215"/>
    </row>
    <row r="288" spans="1:8" ht="35.25" x14ac:dyDescent="0.45">
      <c r="B288" s="207"/>
      <c r="C288" s="208"/>
      <c r="D288" s="208"/>
      <c r="E288" s="208"/>
      <c r="F288" s="208"/>
      <c r="G288" s="208"/>
      <c r="H288" s="208"/>
    </row>
    <row r="289" spans="2:8" ht="35.25" x14ac:dyDescent="0.45">
      <c r="B289" s="207"/>
      <c r="C289" s="208"/>
      <c r="D289" s="208"/>
      <c r="E289" s="208"/>
      <c r="F289" s="208"/>
      <c r="G289" s="208"/>
      <c r="H289" s="208"/>
    </row>
    <row r="290" spans="2:8" ht="35.25" x14ac:dyDescent="0.45">
      <c r="B290" s="207"/>
      <c r="C290" s="208"/>
      <c r="D290" s="208"/>
      <c r="E290" s="208"/>
      <c r="F290" s="208"/>
      <c r="G290" s="208"/>
      <c r="H290" s="208"/>
    </row>
    <row r="291" spans="2:8" ht="35.25" x14ac:dyDescent="0.45">
      <c r="B291" s="207"/>
      <c r="C291" s="208"/>
      <c r="D291" s="208"/>
      <c r="E291" s="208"/>
      <c r="F291" s="208"/>
      <c r="G291" s="208"/>
      <c r="H291" s="208"/>
    </row>
    <row r="292" spans="2:8" ht="35.25" x14ac:dyDescent="0.45">
      <c r="B292" s="207"/>
      <c r="C292" s="208"/>
      <c r="D292" s="208"/>
      <c r="E292" s="208"/>
      <c r="F292" s="208"/>
      <c r="G292" s="208"/>
      <c r="H292" s="208"/>
    </row>
    <row r="293" spans="2:8" ht="35.25" x14ac:dyDescent="0.45">
      <c r="B293" s="207"/>
      <c r="C293" s="208"/>
      <c r="D293" s="208"/>
      <c r="E293" s="208"/>
      <c r="F293" s="208"/>
      <c r="G293" s="208"/>
      <c r="H293" s="208"/>
    </row>
    <row r="294" spans="2:8" ht="35.25" x14ac:dyDescent="0.45">
      <c r="B294" s="207"/>
      <c r="C294" s="208"/>
      <c r="D294" s="208"/>
      <c r="E294" s="208"/>
      <c r="F294" s="208"/>
      <c r="G294" s="208"/>
      <c r="H294" s="208"/>
    </row>
    <row r="295" spans="2:8" ht="35.25" x14ac:dyDescent="0.45">
      <c r="B295" s="207"/>
      <c r="C295" s="208"/>
      <c r="D295" s="208"/>
      <c r="E295" s="208"/>
      <c r="F295" s="208"/>
      <c r="G295" s="208"/>
      <c r="H295" s="208"/>
    </row>
    <row r="296" spans="2:8" ht="35.25" x14ac:dyDescent="0.45">
      <c r="B296" s="207"/>
      <c r="C296" s="208"/>
      <c r="D296" s="208"/>
      <c r="E296" s="208"/>
      <c r="F296" s="208"/>
      <c r="G296" s="208"/>
      <c r="H296" s="208"/>
    </row>
    <row r="297" spans="2:8" ht="35.25" x14ac:dyDescent="0.45">
      <c r="B297" s="207"/>
      <c r="C297" s="208"/>
      <c r="D297" s="208"/>
      <c r="E297" s="208"/>
      <c r="F297" s="208"/>
      <c r="G297" s="208"/>
      <c r="H297" s="208"/>
    </row>
    <row r="298" spans="2:8" ht="35.25" x14ac:dyDescent="0.45">
      <c r="B298" s="207"/>
      <c r="C298" s="208"/>
      <c r="D298" s="208"/>
      <c r="E298" s="208"/>
      <c r="F298" s="208"/>
      <c r="G298" s="208"/>
      <c r="H298" s="208"/>
    </row>
    <row r="299" spans="2:8" ht="35.25" x14ac:dyDescent="0.45">
      <c r="B299" s="207"/>
      <c r="C299" s="208"/>
      <c r="D299" s="208"/>
      <c r="E299" s="208"/>
      <c r="F299" s="208"/>
      <c r="G299" s="208"/>
      <c r="H299" s="208"/>
    </row>
    <row r="300" spans="2:8" ht="35.25" x14ac:dyDescent="0.45">
      <c r="B300" s="207"/>
      <c r="C300" s="208"/>
      <c r="D300" s="208"/>
      <c r="E300" s="208"/>
      <c r="F300" s="208"/>
      <c r="G300" s="208"/>
      <c r="H300" s="208"/>
    </row>
    <row r="301" spans="2:8" ht="35.25" x14ac:dyDescent="0.45">
      <c r="B301" s="207"/>
      <c r="C301" s="208"/>
      <c r="D301" s="208"/>
      <c r="E301" s="208"/>
      <c r="F301" s="208"/>
      <c r="G301" s="208"/>
      <c r="H301" s="208"/>
    </row>
    <row r="302" spans="2:8" ht="35.25" x14ac:dyDescent="0.45">
      <c r="B302" s="207"/>
      <c r="C302" s="208"/>
      <c r="D302" s="208"/>
      <c r="E302" s="208"/>
      <c r="F302" s="208"/>
      <c r="G302" s="208"/>
      <c r="H302" s="208"/>
    </row>
    <row r="303" spans="2:8" ht="35.25" x14ac:dyDescent="0.45">
      <c r="B303" s="207"/>
      <c r="C303" s="208"/>
      <c r="D303" s="208"/>
      <c r="E303" s="208"/>
      <c r="F303" s="208"/>
      <c r="G303" s="208"/>
      <c r="H303" s="208"/>
    </row>
    <row r="304" spans="2:8" ht="35.25" x14ac:dyDescent="0.45">
      <c r="B304" s="207"/>
      <c r="C304" s="208"/>
      <c r="D304" s="208"/>
      <c r="E304" s="208"/>
      <c r="F304" s="208"/>
      <c r="G304" s="208"/>
      <c r="H304" s="208"/>
    </row>
    <row r="305" spans="1:8" ht="26.25" customHeight="1" x14ac:dyDescent="0.45">
      <c r="A305" s="80"/>
      <c r="B305" s="80"/>
      <c r="C305" s="80"/>
      <c r="D305" s="80"/>
      <c r="E305" s="80"/>
      <c r="F305" s="80"/>
      <c r="G305" s="80"/>
      <c r="H305" s="80"/>
    </row>
    <row r="306" spans="1:8" ht="26.25" customHeight="1" x14ac:dyDescent="0.45">
      <c r="A306" s="80"/>
      <c r="B306" s="80"/>
      <c r="C306" s="80"/>
      <c r="D306" s="80"/>
      <c r="E306" s="80"/>
      <c r="F306" s="80"/>
      <c r="G306" s="80"/>
      <c r="H306" s="80"/>
    </row>
    <row r="307" spans="1:8" ht="26.25" customHeight="1" x14ac:dyDescent="0.45">
      <c r="A307" s="80"/>
      <c r="B307" s="80"/>
      <c r="C307" s="80"/>
      <c r="D307" s="80"/>
      <c r="E307" s="80"/>
      <c r="F307" s="80"/>
      <c r="G307" s="80"/>
      <c r="H307" s="80"/>
    </row>
    <row r="308" spans="1:8" ht="26.25" customHeight="1" x14ac:dyDescent="0.45">
      <c r="A308" s="80"/>
      <c r="B308" s="80"/>
      <c r="C308" s="80"/>
      <c r="D308" s="80"/>
      <c r="E308" s="80"/>
      <c r="F308" s="80"/>
      <c r="G308" s="80"/>
      <c r="H308" s="80"/>
    </row>
    <row r="309" spans="1:8" ht="26.25" customHeight="1" x14ac:dyDescent="0.45">
      <c r="A309" s="80"/>
      <c r="B309" s="80"/>
      <c r="C309" s="80"/>
      <c r="D309" s="80"/>
      <c r="E309" s="80"/>
      <c r="F309" s="80"/>
      <c r="G309" s="80"/>
      <c r="H309" s="80"/>
    </row>
    <row r="310" spans="1:8" s="8" customFormat="1" ht="44.25" customHeight="1" x14ac:dyDescent="0.4">
      <c r="A310" s="228" t="s">
        <v>242</v>
      </c>
      <c r="B310" s="228"/>
      <c r="C310" s="228"/>
      <c r="D310" s="228"/>
      <c r="E310" s="228"/>
      <c r="F310" s="228"/>
      <c r="G310" s="228"/>
      <c r="H310" s="228"/>
    </row>
    <row r="311" spans="1:8" s="8" customFormat="1" ht="93.75" customHeight="1" x14ac:dyDescent="0.4">
      <c r="A311" s="229" t="s">
        <v>241</v>
      </c>
      <c r="B311" s="229"/>
      <c r="C311" s="229"/>
      <c r="D311" s="229"/>
      <c r="E311" s="229"/>
      <c r="F311" s="229"/>
      <c r="G311" s="229"/>
      <c r="H311" s="229"/>
    </row>
    <row r="312" spans="1:8" ht="35.25" x14ac:dyDescent="0.45">
      <c r="B312" s="207"/>
      <c r="C312" s="208"/>
      <c r="D312" s="208"/>
      <c r="E312" s="208"/>
      <c r="F312" s="208"/>
      <c r="G312" s="208"/>
      <c r="H312" s="208"/>
    </row>
    <row r="313" spans="1:8" ht="35.25" x14ac:dyDescent="0.45">
      <c r="B313" s="207"/>
      <c r="C313" s="208"/>
      <c r="D313" s="208"/>
      <c r="E313" s="208"/>
      <c r="F313" s="208"/>
      <c r="G313" s="208"/>
      <c r="H313" s="208"/>
    </row>
    <row r="314" spans="1:8" ht="35.25" x14ac:dyDescent="0.45">
      <c r="B314" s="207"/>
      <c r="C314" s="208"/>
      <c r="D314" s="208"/>
      <c r="E314" s="208"/>
      <c r="F314" s="208"/>
      <c r="G314" s="208"/>
      <c r="H314" s="208"/>
    </row>
    <row r="315" spans="1:8" ht="35.25" x14ac:dyDescent="0.45">
      <c r="B315" s="207"/>
      <c r="C315" s="208"/>
      <c r="D315" s="208"/>
      <c r="E315" s="208"/>
      <c r="F315" s="208"/>
      <c r="G315" s="208"/>
      <c r="H315" s="208"/>
    </row>
    <row r="316" spans="1:8" ht="35.25" x14ac:dyDescent="0.45">
      <c r="B316" s="207"/>
      <c r="C316" s="208"/>
      <c r="D316" s="208"/>
      <c r="E316" s="208"/>
      <c r="F316" s="208"/>
      <c r="G316" s="208"/>
      <c r="H316" s="208"/>
    </row>
    <row r="317" spans="1:8" ht="35.25" x14ac:dyDescent="0.45">
      <c r="B317" s="207"/>
      <c r="C317" s="208"/>
      <c r="D317" s="208"/>
      <c r="E317" s="208"/>
      <c r="F317" s="208"/>
      <c r="G317" s="208"/>
      <c r="H317" s="208"/>
    </row>
    <row r="318" spans="1:8" ht="35.25" x14ac:dyDescent="0.45">
      <c r="B318" s="207"/>
      <c r="C318" s="208"/>
      <c r="D318" s="208"/>
      <c r="E318" s="208"/>
      <c r="F318" s="208"/>
      <c r="G318" s="208"/>
      <c r="H318" s="208"/>
    </row>
    <row r="319" spans="1:8" ht="35.25" x14ac:dyDescent="0.45">
      <c r="B319" s="207"/>
      <c r="C319" s="208"/>
      <c r="D319" s="208"/>
      <c r="E319" s="208"/>
      <c r="F319" s="208"/>
      <c r="G319" s="208"/>
      <c r="H319" s="208"/>
    </row>
    <row r="320" spans="1:8" ht="35.25" x14ac:dyDescent="0.45">
      <c r="B320" s="207"/>
      <c r="C320" s="208"/>
      <c r="D320" s="208"/>
      <c r="E320" s="208"/>
      <c r="F320" s="208"/>
      <c r="G320" s="208"/>
      <c r="H320" s="208"/>
    </row>
    <row r="321" spans="2:8" ht="35.25" x14ac:dyDescent="0.45">
      <c r="B321" s="207"/>
      <c r="C321" s="208"/>
      <c r="D321" s="208"/>
      <c r="E321" s="208"/>
      <c r="F321" s="208"/>
      <c r="G321" s="208"/>
      <c r="H321" s="208"/>
    </row>
    <row r="322" spans="2:8" ht="35.25" x14ac:dyDescent="0.45">
      <c r="B322" s="207"/>
      <c r="C322" s="208"/>
      <c r="D322" s="208"/>
      <c r="E322" s="208"/>
      <c r="F322" s="208"/>
      <c r="G322" s="208"/>
      <c r="H322" s="208"/>
    </row>
    <row r="323" spans="2:8" ht="35.25" x14ac:dyDescent="0.45">
      <c r="B323" s="207"/>
      <c r="C323" s="208"/>
      <c r="D323" s="208"/>
      <c r="E323" s="208"/>
      <c r="F323" s="208"/>
      <c r="G323" s="208"/>
      <c r="H323" s="208"/>
    </row>
    <row r="324" spans="2:8" ht="35.25" x14ac:dyDescent="0.45">
      <c r="B324" s="207"/>
      <c r="C324" s="208"/>
      <c r="D324" s="208"/>
      <c r="E324" s="208"/>
      <c r="F324" s="208"/>
      <c r="G324" s="208"/>
      <c r="H324" s="208"/>
    </row>
    <row r="325" spans="2:8" ht="35.25" x14ac:dyDescent="0.45">
      <c r="B325" s="207"/>
      <c r="C325" s="208"/>
      <c r="D325" s="208"/>
      <c r="E325" s="208"/>
      <c r="F325" s="208"/>
      <c r="G325" s="208"/>
      <c r="H325" s="208"/>
    </row>
    <row r="326" spans="2:8" ht="35.25" x14ac:dyDescent="0.45">
      <c r="B326" s="207"/>
      <c r="C326" s="208"/>
      <c r="D326" s="208"/>
      <c r="E326" s="208"/>
      <c r="F326" s="208"/>
      <c r="G326" s="208"/>
      <c r="H326" s="208"/>
    </row>
    <row r="327" spans="2:8" ht="35.25" x14ac:dyDescent="0.45">
      <c r="B327" s="207"/>
      <c r="C327" s="208"/>
      <c r="D327" s="208"/>
      <c r="E327" s="208"/>
      <c r="F327" s="208"/>
      <c r="G327" s="208"/>
      <c r="H327" s="208"/>
    </row>
    <row r="328" spans="2:8" ht="35.25" x14ac:dyDescent="0.45">
      <c r="B328" s="207"/>
      <c r="C328" s="208"/>
      <c r="D328" s="208"/>
      <c r="E328" s="208"/>
      <c r="F328" s="208"/>
      <c r="G328" s="208"/>
      <c r="H328" s="208"/>
    </row>
    <row r="329" spans="2:8" ht="35.25" x14ac:dyDescent="0.45">
      <c r="B329" s="207"/>
      <c r="C329" s="208"/>
      <c r="D329" s="208"/>
      <c r="E329" s="208"/>
      <c r="F329" s="208"/>
      <c r="G329" s="208"/>
      <c r="H329" s="208"/>
    </row>
    <row r="330" spans="2:8" ht="35.25" x14ac:dyDescent="0.45">
      <c r="B330" s="207"/>
      <c r="C330" s="208"/>
      <c r="D330" s="208"/>
      <c r="E330" s="208"/>
      <c r="F330" s="208"/>
      <c r="G330" s="208"/>
      <c r="H330" s="208"/>
    </row>
    <row r="331" spans="2:8" ht="35.25" x14ac:dyDescent="0.45">
      <c r="B331" s="207"/>
      <c r="C331" s="208"/>
      <c r="D331" s="208"/>
      <c r="E331" s="208"/>
      <c r="F331" s="208"/>
      <c r="G331" s="208"/>
      <c r="H331" s="208"/>
    </row>
    <row r="332" spans="2:8" ht="35.25" x14ac:dyDescent="0.45">
      <c r="B332" s="207"/>
      <c r="C332" s="208"/>
      <c r="D332" s="208"/>
      <c r="E332" s="208"/>
      <c r="F332" s="208"/>
      <c r="G332" s="208"/>
      <c r="H332" s="208"/>
    </row>
    <row r="333" spans="2:8" ht="35.25" x14ac:dyDescent="0.45">
      <c r="B333" s="207"/>
      <c r="C333" s="208"/>
      <c r="D333" s="208"/>
      <c r="E333" s="208"/>
      <c r="F333" s="208"/>
      <c r="G333" s="208"/>
      <c r="H333" s="208"/>
    </row>
    <row r="334" spans="2:8" ht="35.25" x14ac:dyDescent="0.45">
      <c r="B334" s="207"/>
      <c r="C334" s="208"/>
      <c r="D334" s="208"/>
      <c r="E334" s="208"/>
      <c r="F334" s="208"/>
      <c r="G334" s="208"/>
      <c r="H334" s="208"/>
    </row>
    <row r="335" spans="2:8" ht="35.25" x14ac:dyDescent="0.45">
      <c r="B335" s="207"/>
      <c r="C335" s="208"/>
      <c r="D335" s="208"/>
      <c r="E335" s="208"/>
      <c r="F335" s="208"/>
      <c r="G335" s="208"/>
      <c r="H335" s="208"/>
    </row>
    <row r="336" spans="2:8" ht="35.25" x14ac:dyDescent="0.45">
      <c r="B336" s="207"/>
      <c r="C336" s="208"/>
      <c r="D336" s="208"/>
      <c r="E336" s="208"/>
      <c r="F336" s="208"/>
      <c r="G336" s="208"/>
      <c r="H336" s="208"/>
    </row>
    <row r="337" spans="2:8" ht="35.25" x14ac:dyDescent="0.45">
      <c r="B337" s="207"/>
      <c r="C337" s="208"/>
      <c r="D337" s="208"/>
      <c r="E337" s="208"/>
      <c r="F337" s="208"/>
      <c r="G337" s="208"/>
      <c r="H337" s="208"/>
    </row>
    <row r="338" spans="2:8" ht="35.25" x14ac:dyDescent="0.45">
      <c r="B338" s="207"/>
      <c r="C338" s="208"/>
      <c r="D338" s="208"/>
      <c r="E338" s="208"/>
      <c r="F338" s="208"/>
      <c r="G338" s="208"/>
      <c r="H338" s="208"/>
    </row>
    <row r="339" spans="2:8" ht="35.25" x14ac:dyDescent="0.45">
      <c r="B339" s="207"/>
      <c r="C339" s="208"/>
      <c r="D339" s="208"/>
      <c r="E339" s="208"/>
      <c r="F339" s="208"/>
      <c r="G339" s="208"/>
      <c r="H339" s="208"/>
    </row>
    <row r="340" spans="2:8" ht="35.25" x14ac:dyDescent="0.45">
      <c r="B340" s="207"/>
      <c r="C340" s="208"/>
      <c r="D340" s="208"/>
      <c r="E340" s="208"/>
      <c r="F340" s="208"/>
      <c r="G340" s="208"/>
      <c r="H340" s="208"/>
    </row>
    <row r="341" spans="2:8" ht="35.25" x14ac:dyDescent="0.45">
      <c r="B341" s="207"/>
      <c r="C341" s="208"/>
      <c r="D341" s="208"/>
      <c r="E341" s="208"/>
      <c r="F341" s="208"/>
      <c r="G341" s="208"/>
      <c r="H341" s="208"/>
    </row>
    <row r="342" spans="2:8" ht="35.25" x14ac:dyDescent="0.45">
      <c r="B342" s="207"/>
      <c r="C342" s="208"/>
      <c r="D342" s="208"/>
      <c r="E342" s="208"/>
      <c r="F342" s="208"/>
      <c r="G342" s="208"/>
      <c r="H342" s="208"/>
    </row>
    <row r="343" spans="2:8" ht="35.25" x14ac:dyDescent="0.45">
      <c r="B343" s="209"/>
      <c r="C343" s="205"/>
      <c r="D343" s="205"/>
      <c r="E343" s="205"/>
      <c r="F343" s="205"/>
      <c r="G343" s="205"/>
      <c r="H343" s="205"/>
    </row>
    <row r="344" spans="2:8" ht="35.25" x14ac:dyDescent="0.45">
      <c r="B344" s="209"/>
      <c r="C344" s="205"/>
      <c r="D344" s="205"/>
      <c r="E344" s="205"/>
      <c r="F344" s="205"/>
      <c r="G344" s="205"/>
      <c r="H344" s="205"/>
    </row>
    <row r="345" spans="2:8" ht="35.25" x14ac:dyDescent="0.45">
      <c r="B345" s="209"/>
      <c r="C345" s="205"/>
      <c r="D345" s="205"/>
      <c r="E345" s="205"/>
      <c r="F345" s="205"/>
      <c r="G345" s="205"/>
      <c r="H345" s="205"/>
    </row>
    <row r="346" spans="2:8" ht="35.25" x14ac:dyDescent="0.45">
      <c r="B346" s="209"/>
      <c r="C346" s="205"/>
      <c r="D346" s="205"/>
      <c r="E346" s="205"/>
      <c r="F346" s="205"/>
      <c r="G346" s="205"/>
      <c r="H346" s="205"/>
    </row>
    <row r="347" spans="2:8" ht="35.25" x14ac:dyDescent="0.45">
      <c r="B347" s="209"/>
      <c r="C347" s="205"/>
      <c r="D347" s="205"/>
      <c r="E347" s="205"/>
      <c r="F347" s="205"/>
      <c r="G347" s="205"/>
      <c r="H347" s="205"/>
    </row>
    <row r="348" spans="2:8" ht="35.25" x14ac:dyDescent="0.45">
      <c r="B348" s="209"/>
      <c r="C348" s="205"/>
      <c r="D348" s="205"/>
      <c r="E348" s="205"/>
      <c r="F348" s="205"/>
      <c r="G348" s="205"/>
      <c r="H348" s="205"/>
    </row>
    <row r="349" spans="2:8" ht="35.25" x14ac:dyDescent="0.45">
      <c r="B349" s="209"/>
      <c r="C349" s="205"/>
      <c r="D349" s="205"/>
      <c r="E349" s="205"/>
      <c r="F349" s="205"/>
      <c r="G349" s="205"/>
      <c r="H349" s="205"/>
    </row>
    <row r="350" spans="2:8" ht="35.25" x14ac:dyDescent="0.45">
      <c r="B350" s="209"/>
      <c r="C350" s="205"/>
      <c r="D350" s="205"/>
      <c r="E350" s="205"/>
      <c r="F350" s="205"/>
      <c r="G350" s="205"/>
      <c r="H350" s="205"/>
    </row>
    <row r="351" spans="2:8" ht="35.25" x14ac:dyDescent="0.45">
      <c r="B351" s="209"/>
      <c r="C351" s="205"/>
      <c r="D351" s="205"/>
      <c r="E351" s="205"/>
      <c r="F351" s="205"/>
      <c r="G351" s="205"/>
      <c r="H351" s="205"/>
    </row>
    <row r="352" spans="2:8" ht="35.25" x14ac:dyDescent="0.45">
      <c r="B352" s="209"/>
      <c r="C352" s="205"/>
      <c r="D352" s="205"/>
      <c r="E352" s="205"/>
      <c r="F352" s="205"/>
      <c r="G352" s="205"/>
      <c r="H352" s="205"/>
    </row>
    <row r="353" spans="2:8" ht="35.25" x14ac:dyDescent="0.45">
      <c r="B353" s="209"/>
      <c r="C353" s="205"/>
      <c r="D353" s="205"/>
      <c r="E353" s="205"/>
      <c r="F353" s="205"/>
      <c r="G353" s="205"/>
      <c r="H353" s="205"/>
    </row>
    <row r="354" spans="2:8" ht="35.25" x14ac:dyDescent="0.45">
      <c r="B354" s="209"/>
      <c r="C354" s="205"/>
      <c r="D354" s="205"/>
      <c r="E354" s="205"/>
      <c r="F354" s="205"/>
      <c r="G354" s="205"/>
      <c r="H354" s="205"/>
    </row>
    <row r="355" spans="2:8" ht="35.25" x14ac:dyDescent="0.45">
      <c r="B355" s="209"/>
      <c r="C355" s="205"/>
      <c r="D355" s="205"/>
      <c r="E355" s="205"/>
      <c r="F355" s="205"/>
      <c r="G355" s="205"/>
      <c r="H355" s="205"/>
    </row>
    <row r="356" spans="2:8" ht="35.25" x14ac:dyDescent="0.45">
      <c r="B356" s="209"/>
      <c r="C356" s="205"/>
      <c r="D356" s="205"/>
      <c r="E356" s="205"/>
      <c r="F356" s="205"/>
      <c r="G356" s="205"/>
      <c r="H356" s="205"/>
    </row>
    <row r="357" spans="2:8" ht="35.25" x14ac:dyDescent="0.45">
      <c r="B357" s="209"/>
      <c r="C357" s="205"/>
      <c r="D357" s="205"/>
      <c r="E357" s="205"/>
      <c r="F357" s="205"/>
      <c r="G357" s="205"/>
      <c r="H357" s="205"/>
    </row>
    <row r="358" spans="2:8" ht="35.25" x14ac:dyDescent="0.45">
      <c r="B358" s="209"/>
      <c r="C358" s="205"/>
      <c r="D358" s="205"/>
      <c r="E358" s="205"/>
      <c r="F358" s="205"/>
      <c r="G358" s="205"/>
      <c r="H358" s="205"/>
    </row>
    <row r="359" spans="2:8" ht="35.25" x14ac:dyDescent="0.45">
      <c r="B359" s="209"/>
      <c r="C359" s="205"/>
      <c r="D359" s="205"/>
      <c r="E359" s="205"/>
      <c r="F359" s="205"/>
      <c r="G359" s="205"/>
      <c r="H359" s="205"/>
    </row>
    <row r="360" spans="2:8" ht="35.25" x14ac:dyDescent="0.45">
      <c r="B360" s="209"/>
      <c r="C360" s="205"/>
      <c r="D360" s="205"/>
      <c r="E360" s="205"/>
      <c r="F360" s="205"/>
      <c r="G360" s="205"/>
      <c r="H360" s="205"/>
    </row>
    <row r="361" spans="2:8" ht="35.25" x14ac:dyDescent="0.45">
      <c r="B361" s="209"/>
      <c r="C361" s="205"/>
      <c r="D361" s="205"/>
      <c r="E361" s="205"/>
      <c r="F361" s="205"/>
      <c r="G361" s="205"/>
      <c r="H361" s="205"/>
    </row>
    <row r="362" spans="2:8" ht="35.25" x14ac:dyDescent="0.45">
      <c r="B362" s="209"/>
      <c r="C362" s="205"/>
      <c r="D362" s="205"/>
      <c r="E362" s="205"/>
      <c r="F362" s="205"/>
      <c r="G362" s="205"/>
      <c r="H362" s="205"/>
    </row>
  </sheetData>
  <sheetProtection algorithmName="SHA-512" hashValue="9LW6LT7084X4/V14/7S1RY70USzBC2VQk/kg8cd5eIAxj7bgHvpYvc1S7q3Z/rf7/oWkseK33trqiHaf0V4ifg==" saltValue="PAvMB50rgOsG4iVwaCuIDg==" spinCount="100000" sheet="1" selectLockedCells="1"/>
  <mergeCells count="299">
    <mergeCell ref="A310:H310"/>
    <mergeCell ref="A311:H311"/>
    <mergeCell ref="B216:C216"/>
    <mergeCell ref="B217:C217"/>
    <mergeCell ref="B218:C218"/>
    <mergeCell ref="B205:C205"/>
    <mergeCell ref="B206:C206"/>
    <mergeCell ref="B207:C207"/>
    <mergeCell ref="B208:C208"/>
    <mergeCell ref="B211:C211"/>
    <mergeCell ref="B212:C212"/>
    <mergeCell ref="B214:C214"/>
    <mergeCell ref="B215:C215"/>
    <mergeCell ref="B209:C209"/>
    <mergeCell ref="B210:C210"/>
    <mergeCell ref="B213:H213"/>
    <mergeCell ref="B196:C196"/>
    <mergeCell ref="B197:C197"/>
    <mergeCell ref="B198:C198"/>
    <mergeCell ref="B199:C199"/>
    <mergeCell ref="B200:C200"/>
    <mergeCell ref="B201:C201"/>
    <mergeCell ref="B202:C202"/>
    <mergeCell ref="B203:C203"/>
    <mergeCell ref="B204:C204"/>
    <mergeCell ref="B187:C187"/>
    <mergeCell ref="B188:C188"/>
    <mergeCell ref="B189:C189"/>
    <mergeCell ref="B190:C190"/>
    <mergeCell ref="B192:C192"/>
    <mergeCell ref="B193:C193"/>
    <mergeCell ref="B194:C194"/>
    <mergeCell ref="B195:C195"/>
    <mergeCell ref="B191:H191"/>
    <mergeCell ref="B178:C178"/>
    <mergeCell ref="B179:C179"/>
    <mergeCell ref="B180:C180"/>
    <mergeCell ref="B181:C181"/>
    <mergeCell ref="B182:C182"/>
    <mergeCell ref="B183:C183"/>
    <mergeCell ref="B184:C184"/>
    <mergeCell ref="B185:C185"/>
    <mergeCell ref="B186:C186"/>
    <mergeCell ref="B169:C169"/>
    <mergeCell ref="B170:C170"/>
    <mergeCell ref="B171:C171"/>
    <mergeCell ref="B172:C172"/>
    <mergeCell ref="B173:C173"/>
    <mergeCell ref="B174:C174"/>
    <mergeCell ref="B175:C175"/>
    <mergeCell ref="B176:C176"/>
    <mergeCell ref="B177:C177"/>
    <mergeCell ref="B161:C161"/>
    <mergeCell ref="B162:C162"/>
    <mergeCell ref="B163:C163"/>
    <mergeCell ref="B164:C164"/>
    <mergeCell ref="B165:C165"/>
    <mergeCell ref="B166:C166"/>
    <mergeCell ref="B167:C167"/>
    <mergeCell ref="B168:C168"/>
    <mergeCell ref="B160:H160"/>
    <mergeCell ref="B150:C150"/>
    <mergeCell ref="B153:C153"/>
    <mergeCell ref="B154:C154"/>
    <mergeCell ref="B155:C155"/>
    <mergeCell ref="B156:C156"/>
    <mergeCell ref="B157:C157"/>
    <mergeCell ref="B158:C158"/>
    <mergeCell ref="B159:C159"/>
    <mergeCell ref="B152:H152"/>
    <mergeCell ref="B151:C151"/>
    <mergeCell ref="B141:C141"/>
    <mergeCell ref="B142:C142"/>
    <mergeCell ref="B143:C143"/>
    <mergeCell ref="B144:C144"/>
    <mergeCell ref="B145:C145"/>
    <mergeCell ref="B146:C146"/>
    <mergeCell ref="B147:C147"/>
    <mergeCell ref="B148:C148"/>
    <mergeCell ref="B149:C149"/>
    <mergeCell ref="B129:C129"/>
    <mergeCell ref="B130:C130"/>
    <mergeCell ref="B131:C131"/>
    <mergeCell ref="B132:C132"/>
    <mergeCell ref="B133:C133"/>
    <mergeCell ref="B134:C134"/>
    <mergeCell ref="B135:C135"/>
    <mergeCell ref="B136:C136"/>
    <mergeCell ref="B140:C140"/>
    <mergeCell ref="B139:H139"/>
    <mergeCell ref="B137:C137"/>
    <mergeCell ref="B138:C138"/>
    <mergeCell ref="B120:C120"/>
    <mergeCell ref="B121:C121"/>
    <mergeCell ref="B122:C122"/>
    <mergeCell ref="B123:C123"/>
    <mergeCell ref="B124:C124"/>
    <mergeCell ref="B125:C125"/>
    <mergeCell ref="B126:C126"/>
    <mergeCell ref="B127:C127"/>
    <mergeCell ref="B128:C128"/>
    <mergeCell ref="A227:F227"/>
    <mergeCell ref="A266:H266"/>
    <mergeCell ref="A305:H309"/>
    <mergeCell ref="A10:H10"/>
    <mergeCell ref="A9:H9"/>
    <mergeCell ref="B234:H234"/>
    <mergeCell ref="A229:F229"/>
    <mergeCell ref="G229:H229"/>
    <mergeCell ref="A231:F231"/>
    <mergeCell ref="G231:H231"/>
    <mergeCell ref="A232:H232"/>
    <mergeCell ref="A233:H233"/>
    <mergeCell ref="B239:C239"/>
    <mergeCell ref="D239:H239"/>
    <mergeCell ref="B241:H241"/>
    <mergeCell ref="B242:C242"/>
    <mergeCell ref="D242:H242"/>
    <mergeCell ref="B243:C243"/>
    <mergeCell ref="D243:H243"/>
    <mergeCell ref="B54:H54"/>
    <mergeCell ref="B55:H55"/>
    <mergeCell ref="B62:H62"/>
    <mergeCell ref="E2:H2"/>
    <mergeCell ref="E3:H3"/>
    <mergeCell ref="E4:H4"/>
    <mergeCell ref="E5:H5"/>
    <mergeCell ref="F13:H13"/>
    <mergeCell ref="B51:H51"/>
    <mergeCell ref="B52:H52"/>
    <mergeCell ref="B53:H53"/>
    <mergeCell ref="B46:H46"/>
    <mergeCell ref="B47:H47"/>
    <mergeCell ref="B48:H48"/>
    <mergeCell ref="B49:H49"/>
    <mergeCell ref="B50:H50"/>
    <mergeCell ref="B63:H63"/>
    <mergeCell ref="B64:H64"/>
    <mergeCell ref="B65:H65"/>
    <mergeCell ref="B66:H66"/>
    <mergeCell ref="B56:H56"/>
    <mergeCell ref="B57:H57"/>
    <mergeCell ref="B58:H58"/>
    <mergeCell ref="B59:H59"/>
    <mergeCell ref="B60:H60"/>
    <mergeCell ref="B61:H61"/>
    <mergeCell ref="C67:H67"/>
    <mergeCell ref="B68:H68"/>
    <mergeCell ref="B69:H69"/>
    <mergeCell ref="B70:H70"/>
    <mergeCell ref="B71:H71"/>
    <mergeCell ref="B72:H72"/>
    <mergeCell ref="B73:H73"/>
    <mergeCell ref="B74:H74"/>
    <mergeCell ref="B75:H75"/>
    <mergeCell ref="B80:H80"/>
    <mergeCell ref="B82:H82"/>
    <mergeCell ref="B83:H83"/>
    <mergeCell ref="B84:H84"/>
    <mergeCell ref="B85:H85"/>
    <mergeCell ref="B77:H77"/>
    <mergeCell ref="B78:H78"/>
    <mergeCell ref="B79:H79"/>
    <mergeCell ref="A81:H81"/>
    <mergeCell ref="B91:F91"/>
    <mergeCell ref="B92:H92"/>
    <mergeCell ref="B86:H86"/>
    <mergeCell ref="B87:H87"/>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94:C94"/>
    <mergeCell ref="B95:C95"/>
    <mergeCell ref="B109:C109"/>
    <mergeCell ref="B110:C110"/>
    <mergeCell ref="B111:C111"/>
    <mergeCell ref="B112:C112"/>
    <mergeCell ref="B113:C113"/>
    <mergeCell ref="B114:C114"/>
    <mergeCell ref="B115:C115"/>
    <mergeCell ref="B116:C116"/>
    <mergeCell ref="B117:C117"/>
    <mergeCell ref="B118:C118"/>
    <mergeCell ref="B119:C119"/>
    <mergeCell ref="A220:E220"/>
    <mergeCell ref="G220:H220"/>
    <mergeCell ref="C249:H249"/>
    <mergeCell ref="C250:H250"/>
    <mergeCell ref="C251:H251"/>
    <mergeCell ref="C252:H252"/>
    <mergeCell ref="C253:H253"/>
    <mergeCell ref="C254:H254"/>
    <mergeCell ref="B222:C222"/>
    <mergeCell ref="B223:C223"/>
    <mergeCell ref="B225:C225"/>
    <mergeCell ref="G227:H227"/>
    <mergeCell ref="C248:H248"/>
    <mergeCell ref="B235:C235"/>
    <mergeCell ref="D235:H235"/>
    <mergeCell ref="B236:C236"/>
    <mergeCell ref="D236:H236"/>
    <mergeCell ref="B237:C237"/>
    <mergeCell ref="D237:H237"/>
    <mergeCell ref="B238:C238"/>
    <mergeCell ref="D238:H238"/>
    <mergeCell ref="B244:C244"/>
    <mergeCell ref="D244:H244"/>
    <mergeCell ref="B224:C224"/>
    <mergeCell ref="C255:H255"/>
    <mergeCell ref="C256:H256"/>
    <mergeCell ref="C257:H257"/>
    <mergeCell ref="C259:H259"/>
    <mergeCell ref="C263:H263"/>
    <mergeCell ref="C258:H258"/>
    <mergeCell ref="C260:H260"/>
    <mergeCell ref="C261:H261"/>
    <mergeCell ref="C262:H262"/>
    <mergeCell ref="A265:B265"/>
    <mergeCell ref="A268:H268"/>
    <mergeCell ref="A269:H269"/>
    <mergeCell ref="A270:H270"/>
    <mergeCell ref="A276:H276"/>
    <mergeCell ref="A277:H277"/>
    <mergeCell ref="A278:H278"/>
    <mergeCell ref="B279:H279"/>
    <mergeCell ref="B280:H280"/>
    <mergeCell ref="A271:H271"/>
    <mergeCell ref="A272:H272"/>
    <mergeCell ref="A273:H273"/>
    <mergeCell ref="A274:H274"/>
    <mergeCell ref="A275:H275"/>
    <mergeCell ref="A267:H267"/>
    <mergeCell ref="B287:H287"/>
    <mergeCell ref="B288:H288"/>
    <mergeCell ref="B289:H289"/>
    <mergeCell ref="B290:H290"/>
    <mergeCell ref="B291:H291"/>
    <mergeCell ref="B292:H292"/>
    <mergeCell ref="B281:H281"/>
    <mergeCell ref="B282:H282"/>
    <mergeCell ref="B283:H283"/>
    <mergeCell ref="B284:H284"/>
    <mergeCell ref="B285:H285"/>
    <mergeCell ref="B286:H286"/>
    <mergeCell ref="B299:H299"/>
    <mergeCell ref="B300:H300"/>
    <mergeCell ref="B301:H301"/>
    <mergeCell ref="B302:H302"/>
    <mergeCell ref="B303:H303"/>
    <mergeCell ref="B304:H304"/>
    <mergeCell ref="B293:H293"/>
    <mergeCell ref="B294:H294"/>
    <mergeCell ref="B295:H295"/>
    <mergeCell ref="B296:H296"/>
    <mergeCell ref="B297:H297"/>
    <mergeCell ref="B298:H298"/>
    <mergeCell ref="B325:H325"/>
    <mergeCell ref="B314:H314"/>
    <mergeCell ref="B315:H315"/>
    <mergeCell ref="B316:H316"/>
    <mergeCell ref="B317:H317"/>
    <mergeCell ref="B318:H318"/>
    <mergeCell ref="B319:H319"/>
    <mergeCell ref="B312:H312"/>
    <mergeCell ref="B313:H313"/>
    <mergeCell ref="B338:H338"/>
    <mergeCell ref="B339:H339"/>
    <mergeCell ref="B340:H340"/>
    <mergeCell ref="B341:H341"/>
    <mergeCell ref="B342:H342"/>
    <mergeCell ref="B8:H8"/>
    <mergeCell ref="B88:H88"/>
    <mergeCell ref="B332:H332"/>
    <mergeCell ref="B333:H333"/>
    <mergeCell ref="B334:H334"/>
    <mergeCell ref="B335:H335"/>
    <mergeCell ref="B336:H336"/>
    <mergeCell ref="B337:H337"/>
    <mergeCell ref="B326:H326"/>
    <mergeCell ref="B327:H327"/>
    <mergeCell ref="B328:H328"/>
    <mergeCell ref="B329:H329"/>
    <mergeCell ref="B330:H330"/>
    <mergeCell ref="B331:H331"/>
    <mergeCell ref="B320:H320"/>
    <mergeCell ref="B321:H321"/>
    <mergeCell ref="B322:H322"/>
    <mergeCell ref="B323:H323"/>
    <mergeCell ref="B324:H324"/>
  </mergeCells>
  <hyperlinks>
    <hyperlink ref="E5" r:id="rId1"/>
    <hyperlink ref="A10" r:id="rId2"/>
    <hyperlink ref="B287" r:id="rId3"/>
  </hyperlinks>
  <pageMargins left="0.7" right="0.7" top="0.75" bottom="0.75" header="0.3" footer="0.3"/>
  <pageSetup paperSize="9" scale="25" orientation="portrait" horizontalDpi="360" verticalDpi="360" r:id="rId4"/>
  <headerFooter>
    <oddHeader>&amp;C
&amp;"Arial,Gras"&amp;20WWW.YACHT-BROKER.FR</oddHeader>
    <oddFooter>&amp;C&amp;"Arial,Normal"&amp;10PLFR YACHT BROKER
19,RUE JEANNE D'ARC
77100 MEAUX
e-mail: contact@yacht-broker.fr
tél: +33 (0) 953 31 13 82 / port: +33 (0) 652 12 36 96
www.yacht-broker.fr
SIRET: 52011333300022 / TVA: FR48520113333</oddFooter>
  </headerFooter>
  <rowBreaks count="5" manualBreakCount="5">
    <brk id="45" max="7" man="1"/>
    <brk id="92" max="16383" man="1"/>
    <brk id="138" max="7" man="1"/>
    <brk id="190" max="7" man="1"/>
    <brk id="246" max="7"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PHOBOS 21 Configurateur 2024</vt:lpstr>
      <vt:lpstr>'PHOBOS 21 Configurateur 2024'!Zone_d_impression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cp:lastPrinted>2024-07-25T12:53:49Z</cp:lastPrinted>
  <dcterms:created xsi:type="dcterms:W3CDTF">2022-08-03T22:01:29Z</dcterms:created>
  <dcterms:modified xsi:type="dcterms:W3CDTF">2024-07-25T12:55:34Z</dcterms:modified>
</cp:coreProperties>
</file>